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прогр" sheetId="1" r:id="rId1"/>
  </sheets>
  <definedNames/>
  <calcPr fullCalcOnLoad="1"/>
</workbook>
</file>

<file path=xl/sharedStrings.xml><?xml version="1.0" encoding="utf-8"?>
<sst xmlns="http://schemas.openxmlformats.org/spreadsheetml/2006/main" count="175" uniqueCount="125">
  <si>
    <t>2.</t>
  </si>
  <si>
    <t>Реконструкция ВЛ-0,4кВ от ТП-137 д. Заболотье Егорьевского района.</t>
  </si>
  <si>
    <t>Измеритель параметров электробезопасности электроустановок MPI 525</t>
  </si>
  <si>
    <t>Трансформатор силовой 250кВА (ТМГ250-10/0,4)</t>
  </si>
  <si>
    <t>Приобретение ЛВИ</t>
  </si>
  <si>
    <t>Монтаж КЛ-0,4кВ ТП91-ж/д№9А 1мкр.,г. Егорьевск</t>
  </si>
  <si>
    <t>Монтаж КЛ-10 кВ ПС 488 " Ткач" - ТП 204 г. Егорьевск</t>
  </si>
  <si>
    <t>Монтаж КЛ-0,4кВ ТП120-ж/д№43  2мкр.,г. Егорьевск</t>
  </si>
  <si>
    <t>Монтаж КЛ-0,4кВ ТП151-ж/д№6  4мкр.,г. Егорьевск</t>
  </si>
  <si>
    <t>1.</t>
  </si>
  <si>
    <t>Приобретение автовышки</t>
  </si>
  <si>
    <t xml:space="preserve">          </t>
  </si>
  <si>
    <t>№п/п</t>
  </si>
  <si>
    <t>Наименование проектов, объектов и работ</t>
  </si>
  <si>
    <t>Вид деятельности (сбытовая,энергоснабжающая, сетевая организация)</t>
  </si>
  <si>
    <t>Сроки выполненияработ (проектов)</t>
  </si>
  <si>
    <t>Физические параметры объекта</t>
  </si>
  <si>
    <t>Сметная стоимость в тек. ценах,без НДС,тыс. руб.</t>
  </si>
  <si>
    <t>2013 год</t>
  </si>
  <si>
    <t>Примечание</t>
  </si>
  <si>
    <t>2014 год</t>
  </si>
  <si>
    <t>2015 год</t>
  </si>
  <si>
    <t>Вводимя протяженность сетей,вводимая мощность трасформаторов</t>
  </si>
  <si>
    <t>Итого за счет всех источников (тыс.руб)</t>
  </si>
  <si>
    <t>Источники финансирования, без НДС</t>
  </si>
  <si>
    <t>Начало</t>
  </si>
  <si>
    <t>Окончание</t>
  </si>
  <si>
    <t>Ед. изм. (км,кВА,шт.)</t>
  </si>
  <si>
    <t>Протяженность сетей,мощность трансформаторов</t>
  </si>
  <si>
    <t>За счет тарифа на передачу э/э</t>
  </si>
  <si>
    <t>За счет платы за тех.присоединения</t>
  </si>
  <si>
    <t>прочие источники</t>
  </si>
  <si>
    <t>Амортизация отчетного периода</t>
  </si>
  <si>
    <t>Прибыль отчетного периода</t>
  </si>
  <si>
    <t>ИТОГО</t>
  </si>
  <si>
    <t>км</t>
  </si>
  <si>
    <t>Техническое перевооружение и реконструкция, в т.ч.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</si>
  <si>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</si>
  <si>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1.1.</t>
  </si>
  <si>
    <t>Автоматизированная информационно-измерительная система коммерческого учета электроэнергии г. Егорьевск</t>
  </si>
  <si>
    <t xml:space="preserve"> узел учета</t>
  </si>
  <si>
    <t>проект 34</t>
  </si>
  <si>
    <t>1.2.</t>
  </si>
  <si>
    <t>Автоматизированная информационно-измерительная система  учета электроэнергии г. Егорьевск</t>
  </si>
  <si>
    <t>проект38</t>
  </si>
  <si>
    <t>1.3.</t>
  </si>
  <si>
    <t>проект 22</t>
  </si>
  <si>
    <t>1.4.</t>
  </si>
  <si>
    <t>Замена вводных ячеек на РП-2,РП-6,РП-7</t>
  </si>
  <si>
    <t>шт</t>
  </si>
  <si>
    <t>проект 2</t>
  </si>
  <si>
    <t>1.5.</t>
  </si>
  <si>
    <t>проект40</t>
  </si>
  <si>
    <t>1.6.</t>
  </si>
  <si>
    <t>Замена ВЛ-6кВв черте города на КЛ-6кВ  ТП-25        ТП-47</t>
  </si>
  <si>
    <t>проект42</t>
  </si>
  <si>
    <t>1.7.</t>
  </si>
  <si>
    <t>Замена ВЛ-6кВв черте города на КЛ-6кВ  ТП-28        ТП-49</t>
  </si>
  <si>
    <t>проект43</t>
  </si>
  <si>
    <t>Новое строительство и расширение, в т.ч.:</t>
  </si>
  <si>
    <t>2.1.</t>
  </si>
  <si>
    <t>проект 26</t>
  </si>
  <si>
    <t>2.2.</t>
  </si>
  <si>
    <t>проект 27</t>
  </si>
  <si>
    <t>2.3.</t>
  </si>
  <si>
    <t>проект 28</t>
  </si>
  <si>
    <t>2.4.</t>
  </si>
  <si>
    <t>проект 29</t>
  </si>
  <si>
    <t>2.5.</t>
  </si>
  <si>
    <t>проект 31</t>
  </si>
  <si>
    <t>2.6.</t>
  </si>
  <si>
    <t>проект33</t>
  </si>
  <si>
    <t>2.7.</t>
  </si>
  <si>
    <t>Монтаж КЛ-6кВ ТП-73 ТП-156 Касимовское шоссе</t>
  </si>
  <si>
    <t>проект44</t>
  </si>
  <si>
    <t>2.8.</t>
  </si>
  <si>
    <t>Монтаж КЛ-0,4 кВ ТП-87 ж/д 15 1 м-н г.Егорьевск</t>
  </si>
  <si>
    <t>проект45</t>
  </si>
  <si>
    <t>2.9.</t>
  </si>
  <si>
    <t>Монтаж КЛ-0,4 кВ ТП-87 ж/д 136 1 м-н г.Егорьевск</t>
  </si>
  <si>
    <t>проект46</t>
  </si>
  <si>
    <t>2.10</t>
  </si>
  <si>
    <t>Монтаж КЛ-0,4 кВ ТП-133 ж/д 2 под 5 3 м-н г.Егорьевск</t>
  </si>
  <si>
    <t>проект48</t>
  </si>
  <si>
    <t>2.11</t>
  </si>
  <si>
    <t>Монтаж ограждения ПС-488</t>
  </si>
  <si>
    <t>проект49</t>
  </si>
  <si>
    <t>2.12</t>
  </si>
  <si>
    <t>Строительство ТП ул. Капитана Калинина,                                     г.  Егорьевск, в т.ч.</t>
  </si>
  <si>
    <t>проект36</t>
  </si>
  <si>
    <t>трансформаторная подстанция</t>
  </si>
  <si>
    <t>кВа.</t>
  </si>
  <si>
    <t xml:space="preserve"> КЛ-10 кВ  КТПН  - ТП ул. Капитана Калинина</t>
  </si>
  <si>
    <t>КЛ-0.4 кВ ТП-ВЛ-0,4</t>
  </si>
  <si>
    <t>проект50</t>
  </si>
  <si>
    <t>3</t>
  </si>
  <si>
    <t>Прочие объекты</t>
  </si>
  <si>
    <t>шт.</t>
  </si>
  <si>
    <t>3.1</t>
  </si>
  <si>
    <t>проект 23</t>
  </si>
  <si>
    <t>3.2</t>
  </si>
  <si>
    <t>проект 24</t>
  </si>
  <si>
    <t>3.3</t>
  </si>
  <si>
    <t>проект 25</t>
  </si>
  <si>
    <t>3.4</t>
  </si>
  <si>
    <t xml:space="preserve">Приобретение автомобиля для ОВБ                                 </t>
  </si>
  <si>
    <t>проект51</t>
  </si>
  <si>
    <t>3.5</t>
  </si>
  <si>
    <t>проект52</t>
  </si>
  <si>
    <t>3.6</t>
  </si>
  <si>
    <t>проект53</t>
  </si>
  <si>
    <t>3.7</t>
  </si>
  <si>
    <t>Приобретение БКМ(ямбура)</t>
  </si>
  <si>
    <t>проект54</t>
  </si>
  <si>
    <t xml:space="preserve">            Директор МУП КХ "Егорьевская электрическая сеть"                                                                                                                                                                 Фокин С.Ф.</t>
  </si>
  <si>
    <t>1.8.</t>
  </si>
  <si>
    <t>проект3</t>
  </si>
  <si>
    <t>717уу</t>
  </si>
  <si>
    <t>Замена ВЛ-6кВ в черте города на КЛ-6кВ ТП-11      ТП-37</t>
  </si>
  <si>
    <t>ПИР по строительству нового Фидерного пункта ул.МОГЭС г.Егорьевск</t>
  </si>
  <si>
    <t>Монтаж КЛ-0,4кВ ТП1-ж/д№4 ул. 50 лет ВЛКСМ,              г. Егорьевск</t>
  </si>
  <si>
    <t>Монтаж КЛ-0,4кВ ж/д№14-ж/д№6 3 мкр.,                          г. Егорьевск</t>
  </si>
  <si>
    <t>Приобретение нагрузочного трансформатора                     РЕТ-3000</t>
  </si>
  <si>
    <t>МВА</t>
  </si>
  <si>
    <t xml:space="preserve">             Инвестиционная программа МУП КХ "Егорьевская электрическая сеть" на 2013 -2015 г.г.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</si>
</sst>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"/>
    <numFmt numFmtId="166" formatCode="#,##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р_."/>
    <numFmt numFmtId="173" formatCode="0.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"/>
      <color indexed="12"/>
      <name val="Times New Roman"/>
      <family val="1"/>
    </font>
    <font>
      <sz val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2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0"/>
    </font>
    <font>
      <sz val="9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8"/>
      <name val="Arial"/>
      <family val="2"/>
    </font>
    <font>
      <sz val="8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1">
    <xf numFmtId="0" fontId="0" fillId="0" borderId="0" xfId="0" applyAlignment="1">
      <alignment/>
    </xf>
    <xf numFmtId="1" fontId="24" fillId="24" borderId="10" xfId="55" applyNumberFormat="1" applyFont="1" applyFill="1" applyBorder="1" applyAlignment="1">
      <alignment horizontal="center" vertical="center"/>
      <protection/>
    </xf>
    <xf numFmtId="0" fontId="21" fillId="24" borderId="11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left" vertical="center" wrapText="1"/>
    </xf>
    <xf numFmtId="165" fontId="21" fillId="24" borderId="12" xfId="0" applyNumberFormat="1" applyFont="1" applyFill="1" applyBorder="1" applyAlignment="1">
      <alignment horizontal="center" vertical="center"/>
    </xf>
    <xf numFmtId="2" fontId="21" fillId="24" borderId="14" xfId="0" applyNumberFormat="1" applyFont="1" applyFill="1" applyBorder="1" applyAlignment="1">
      <alignment horizontal="center" vertical="center"/>
    </xf>
    <xf numFmtId="2" fontId="21" fillId="24" borderId="12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67" fontId="21" fillId="24" borderId="12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wrapText="1"/>
    </xf>
    <xf numFmtId="165" fontId="21" fillId="24" borderId="11" xfId="0" applyNumberFormat="1" applyFont="1" applyFill="1" applyBorder="1" applyAlignment="1">
      <alignment horizontal="center" vertical="center"/>
    </xf>
    <xf numFmtId="2" fontId="24" fillId="24" borderId="12" xfId="0" applyNumberFormat="1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4" fillId="24" borderId="12" xfId="55" applyFont="1" applyFill="1" applyBorder="1" applyAlignment="1">
      <alignment horizontal="center" vertical="center" wrapText="1"/>
      <protection/>
    </xf>
    <xf numFmtId="1" fontId="21" fillId="24" borderId="12" xfId="0" applyNumberFormat="1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/>
    </xf>
    <xf numFmtId="1" fontId="21" fillId="24" borderId="16" xfId="0" applyNumberFormat="1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/>
    </xf>
    <xf numFmtId="2" fontId="25" fillId="24" borderId="17" xfId="0" applyNumberFormat="1" applyFont="1" applyFill="1" applyBorder="1" applyAlignment="1">
      <alignment horizontal="center" vertical="center"/>
    </xf>
    <xf numFmtId="2" fontId="25" fillId="24" borderId="14" xfId="0" applyNumberFormat="1" applyFont="1" applyFill="1" applyBorder="1" applyAlignment="1">
      <alignment horizontal="center" vertical="center"/>
    </xf>
    <xf numFmtId="165" fontId="25" fillId="24" borderId="14" xfId="0" applyNumberFormat="1" applyFont="1" applyFill="1" applyBorder="1" applyAlignment="1">
      <alignment horizontal="center" vertical="center"/>
    </xf>
    <xf numFmtId="49" fontId="27" fillId="24" borderId="0" xfId="0" applyNumberFormat="1" applyFont="1" applyFill="1" applyBorder="1" applyAlignment="1">
      <alignment wrapText="1"/>
    </xf>
    <xf numFmtId="0" fontId="0" fillId="24" borderId="0" xfId="0" applyFont="1" applyFill="1" applyAlignment="1">
      <alignment wrapText="1"/>
    </xf>
    <xf numFmtId="172" fontId="0" fillId="24" borderId="0" xfId="0" applyNumberFormat="1" applyFont="1" applyFill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24" borderId="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/>
    </xf>
    <xf numFmtId="172" fontId="0" fillId="24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49" fontId="27" fillId="24" borderId="0" xfId="0" applyNumberFormat="1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 vertical="center"/>
    </xf>
    <xf numFmtId="172" fontId="27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21" fillId="24" borderId="18" xfId="0" applyFont="1" applyFill="1" applyBorder="1" applyAlignment="1">
      <alignment horizontal="center" vertical="center" textRotation="90" wrapText="1"/>
    </xf>
    <xf numFmtId="0" fontId="21" fillId="24" borderId="19" xfId="0" applyFont="1" applyFill="1" applyBorder="1" applyAlignment="1">
      <alignment horizontal="center" vertical="center" textRotation="90" wrapText="1"/>
    </xf>
    <xf numFmtId="49" fontId="21" fillId="24" borderId="20" xfId="0" applyNumberFormat="1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Continuous" vertical="center"/>
    </xf>
    <xf numFmtId="0" fontId="21" fillId="24" borderId="20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1" fontId="21" fillId="24" borderId="18" xfId="0" applyNumberFormat="1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49" fontId="21" fillId="24" borderId="24" xfId="0" applyNumberFormat="1" applyFont="1" applyFill="1" applyBorder="1" applyAlignment="1">
      <alignment horizontal="center" vertical="center"/>
    </xf>
    <xf numFmtId="0" fontId="25" fillId="24" borderId="24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vertical="center" textRotation="90" wrapText="1"/>
    </xf>
    <xf numFmtId="0" fontId="25" fillId="24" borderId="25" xfId="0" applyFont="1" applyFill="1" applyBorder="1" applyAlignment="1">
      <alignment vertical="center"/>
    </xf>
    <xf numFmtId="0" fontId="25" fillId="24" borderId="17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165" fontId="25" fillId="24" borderId="17" xfId="0" applyNumberFormat="1" applyFont="1" applyFill="1" applyBorder="1" applyAlignment="1">
      <alignment horizontal="center" vertical="center"/>
    </xf>
    <xf numFmtId="2" fontId="25" fillId="24" borderId="26" xfId="0" applyNumberFormat="1" applyFont="1" applyFill="1" applyBorder="1" applyAlignment="1">
      <alignment horizontal="center" vertical="center"/>
    </xf>
    <xf numFmtId="0" fontId="21" fillId="24" borderId="27" xfId="0" applyFont="1" applyFill="1" applyBorder="1" applyAlignment="1">
      <alignment/>
    </xf>
    <xf numFmtId="0" fontId="21" fillId="24" borderId="17" xfId="0" applyFont="1" applyFill="1" applyBorder="1" applyAlignment="1">
      <alignment/>
    </xf>
    <xf numFmtId="0" fontId="21" fillId="24" borderId="26" xfId="0" applyFont="1" applyFill="1" applyBorder="1" applyAlignment="1">
      <alignment horizontal="center" vertical="center"/>
    </xf>
    <xf numFmtId="49" fontId="26" fillId="24" borderId="28" xfId="55" applyNumberFormat="1" applyFont="1" applyFill="1" applyBorder="1" applyAlignment="1">
      <alignment horizontal="center" vertical="center" wrapText="1"/>
      <protection/>
    </xf>
    <xf numFmtId="49" fontId="25" fillId="24" borderId="10" xfId="0" applyNumberFormat="1" applyFont="1" applyFill="1" applyBorder="1" applyAlignment="1">
      <alignment horizontal="center" vertical="center"/>
    </xf>
    <xf numFmtId="0" fontId="25" fillId="24" borderId="29" xfId="0" applyFont="1" applyFill="1" applyBorder="1" applyAlignment="1">
      <alignment vertical="center" wrapText="1"/>
    </xf>
    <xf numFmtId="0" fontId="25" fillId="24" borderId="30" xfId="0" applyFont="1" applyFill="1" applyBorder="1" applyAlignment="1">
      <alignment vertical="center"/>
    </xf>
    <xf numFmtId="165" fontId="25" fillId="24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/>
    </xf>
    <xf numFmtId="0" fontId="21" fillId="24" borderId="0" xfId="0" applyFont="1" applyFill="1" applyAlignment="1">
      <alignment/>
    </xf>
    <xf numFmtId="49" fontId="26" fillId="24" borderId="11" xfId="55" applyNumberFormat="1" applyFont="1" applyFill="1" applyBorder="1" applyAlignment="1">
      <alignment horizontal="center" vertical="center" wrapText="1"/>
      <protection/>
    </xf>
    <xf numFmtId="0" fontId="24" fillId="24" borderId="12" xfId="55" applyNumberFormat="1" applyFont="1" applyFill="1" applyBorder="1" applyAlignment="1">
      <alignment horizontal="center" vertical="center" wrapText="1"/>
      <protection/>
    </xf>
    <xf numFmtId="2" fontId="24" fillId="24" borderId="12" xfId="55" applyNumberFormat="1" applyFont="1" applyFill="1" applyBorder="1" applyAlignment="1">
      <alignment horizontal="center" vertical="center" wrapText="1"/>
      <protection/>
    </xf>
    <xf numFmtId="0" fontId="0" fillId="24" borderId="16" xfId="0" applyFont="1" applyFill="1" applyBorder="1" applyAlignment="1">
      <alignment/>
    </xf>
    <xf numFmtId="2" fontId="0" fillId="24" borderId="12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21" fillId="24" borderId="14" xfId="0" applyFont="1" applyFill="1" applyBorder="1" applyAlignment="1">
      <alignment horizontal="center" vertical="center"/>
    </xf>
    <xf numFmtId="165" fontId="21" fillId="24" borderId="31" xfId="0" applyNumberFormat="1" applyFont="1" applyFill="1" applyBorder="1" applyAlignment="1">
      <alignment horizontal="center" vertical="center"/>
    </xf>
    <xf numFmtId="2" fontId="21" fillId="24" borderId="31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left" vertical="center" wrapText="1"/>
    </xf>
    <xf numFmtId="49" fontId="25" fillId="24" borderId="32" xfId="0" applyNumberFormat="1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left" vertical="center" wrapText="1"/>
    </xf>
    <xf numFmtId="49" fontId="25" fillId="24" borderId="29" xfId="0" applyNumberFormat="1" applyFont="1" applyFill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left" vertical="center" wrapText="1"/>
    </xf>
    <xf numFmtId="0" fontId="31" fillId="24" borderId="13" xfId="55" applyFont="1" applyFill="1" applyBorder="1" applyAlignment="1">
      <alignment horizontal="left" vertical="center" wrapText="1"/>
      <protection/>
    </xf>
    <xf numFmtId="0" fontId="25" fillId="24" borderId="11" xfId="0" applyFont="1" applyFill="1" applyBorder="1" applyAlignment="1">
      <alignment horizontal="center" vertical="center"/>
    </xf>
    <xf numFmtId="1" fontId="25" fillId="24" borderId="12" xfId="0" applyNumberFormat="1" applyFont="1" applyFill="1" applyBorder="1" applyAlignment="1">
      <alignment horizontal="center" vertical="center"/>
    </xf>
    <xf numFmtId="1" fontId="25" fillId="24" borderId="11" xfId="0" applyNumberFormat="1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vertical="top" textRotation="90"/>
    </xf>
    <xf numFmtId="49" fontId="21" fillId="24" borderId="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vertical="top" textRotation="90"/>
    </xf>
    <xf numFmtId="0" fontId="21" fillId="24" borderId="0" xfId="0" applyFont="1" applyFill="1" applyBorder="1" applyAlignment="1">
      <alignment horizontal="center" vertical="center"/>
    </xf>
    <xf numFmtId="2" fontId="21" fillId="24" borderId="0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/>
    </xf>
    <xf numFmtId="2" fontId="25" fillId="24" borderId="0" xfId="0" applyNumberFormat="1" applyFont="1" applyFill="1" applyBorder="1" applyAlignment="1">
      <alignment horizontal="center" vertical="center"/>
    </xf>
    <xf numFmtId="49" fontId="21" fillId="24" borderId="0" xfId="0" applyNumberFormat="1" applyFont="1" applyFill="1" applyAlignment="1">
      <alignment/>
    </xf>
    <xf numFmtId="172" fontId="21" fillId="24" borderId="0" xfId="0" applyNumberFormat="1" applyFont="1" applyFill="1" applyAlignment="1">
      <alignment horizontal="center" vertical="center"/>
    </xf>
    <xf numFmtId="172" fontId="0" fillId="24" borderId="0" xfId="0" applyNumberFormat="1" applyFont="1" applyFill="1" applyAlignment="1">
      <alignment horizontal="center" vertical="center"/>
    </xf>
    <xf numFmtId="49" fontId="27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172" fontId="27" fillId="24" borderId="0" xfId="0" applyNumberFormat="1" applyFont="1" applyFill="1" applyAlignment="1">
      <alignment horizontal="center" vertical="center"/>
    </xf>
    <xf numFmtId="167" fontId="27" fillId="24" borderId="0" xfId="0" applyNumberFormat="1" applyFont="1" applyFill="1" applyAlignment="1">
      <alignment/>
    </xf>
    <xf numFmtId="0" fontId="21" fillId="24" borderId="36" xfId="0" applyFont="1" applyFill="1" applyBorder="1" applyAlignment="1">
      <alignment vertical="center"/>
    </xf>
    <xf numFmtId="0" fontId="21" fillId="24" borderId="15" xfId="0" applyFont="1" applyFill="1" applyBorder="1" applyAlignment="1">
      <alignment horizontal="center" vertical="center"/>
    </xf>
    <xf numFmtId="167" fontId="32" fillId="24" borderId="0" xfId="0" applyNumberFormat="1" applyFont="1" applyFill="1" applyAlignment="1">
      <alignment/>
    </xf>
    <xf numFmtId="0" fontId="32" fillId="24" borderId="0" xfId="0" applyFont="1" applyFill="1" applyAlignment="1">
      <alignment/>
    </xf>
    <xf numFmtId="0" fontId="32" fillId="24" borderId="0" xfId="0" applyFont="1" applyFill="1" applyBorder="1" applyAlignment="1">
      <alignment/>
    </xf>
    <xf numFmtId="0" fontId="23" fillId="24" borderId="0" xfId="0" applyFont="1" applyFill="1" applyAlignment="1">
      <alignment/>
    </xf>
    <xf numFmtId="2" fontId="23" fillId="24" borderId="0" xfId="0" applyNumberFormat="1" applyFont="1" applyFill="1" applyAlignment="1">
      <alignment/>
    </xf>
    <xf numFmtId="49" fontId="21" fillId="24" borderId="35" xfId="0" applyNumberFormat="1" applyFont="1" applyFill="1" applyBorder="1" applyAlignment="1">
      <alignment horizontal="center" vertical="center"/>
    </xf>
    <xf numFmtId="0" fontId="25" fillId="24" borderId="35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vertical="center" textRotation="90" wrapText="1"/>
    </xf>
    <xf numFmtId="0" fontId="25" fillId="24" borderId="37" xfId="0" applyFont="1" applyFill="1" applyBorder="1" applyAlignment="1">
      <alignment vertical="center"/>
    </xf>
    <xf numFmtId="0" fontId="25" fillId="24" borderId="38" xfId="0" applyFont="1" applyFill="1" applyBorder="1" applyAlignment="1">
      <alignment horizontal="center" vertical="center"/>
    </xf>
    <xf numFmtId="2" fontId="25" fillId="24" borderId="39" xfId="0" applyNumberFormat="1" applyFont="1" applyFill="1" applyBorder="1" applyAlignment="1">
      <alignment horizontal="center" vertical="center"/>
    </xf>
    <xf numFmtId="165" fontId="25" fillId="24" borderId="38" xfId="0" applyNumberFormat="1" applyFont="1" applyFill="1" applyBorder="1" applyAlignment="1">
      <alignment horizontal="center" vertical="center"/>
    </xf>
    <xf numFmtId="2" fontId="25" fillId="24" borderId="38" xfId="0" applyNumberFormat="1" applyFont="1" applyFill="1" applyBorder="1" applyAlignment="1">
      <alignment horizontal="center" vertical="center"/>
    </xf>
    <xf numFmtId="0" fontId="21" fillId="24" borderId="40" xfId="0" applyFont="1" applyFill="1" applyBorder="1" applyAlignment="1">
      <alignment/>
    </xf>
    <xf numFmtId="0" fontId="21" fillId="24" borderId="38" xfId="0" applyFont="1" applyFill="1" applyBorder="1" applyAlignment="1">
      <alignment/>
    </xf>
    <xf numFmtId="0" fontId="21" fillId="24" borderId="39" xfId="0" applyFont="1" applyFill="1" applyBorder="1" applyAlignment="1">
      <alignment horizontal="center" vertical="center"/>
    </xf>
    <xf numFmtId="0" fontId="21" fillId="24" borderId="41" xfId="0" applyFont="1" applyFill="1" applyBorder="1" applyAlignment="1">
      <alignment horizontal="center" vertical="center" textRotation="90" wrapText="1"/>
    </xf>
    <xf numFmtId="0" fontId="0" fillId="24" borderId="42" xfId="0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textRotation="90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textRotation="90" wrapText="1"/>
    </xf>
    <xf numFmtId="0" fontId="0" fillId="24" borderId="35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/>
    </xf>
    <xf numFmtId="0" fontId="0" fillId="24" borderId="44" xfId="0" applyFont="1" applyFill="1" applyBorder="1" applyAlignment="1">
      <alignment horizontal="center" vertical="center"/>
    </xf>
    <xf numFmtId="0" fontId="21" fillId="24" borderId="46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7" xfId="0" applyFont="1" applyFill="1" applyBorder="1" applyAlignment="1">
      <alignment horizontal="center" vertical="center" textRotation="90"/>
    </xf>
    <xf numFmtId="0" fontId="21" fillId="24" borderId="48" xfId="0" applyFont="1" applyFill="1" applyBorder="1" applyAlignment="1">
      <alignment horizontal="center" vertical="center" textRotation="90"/>
    </xf>
    <xf numFmtId="0" fontId="21" fillId="24" borderId="24" xfId="0" applyFont="1" applyFill="1" applyBorder="1" applyAlignment="1">
      <alignment horizontal="center" vertical="center" textRotation="90"/>
    </xf>
    <xf numFmtId="0" fontId="21" fillId="24" borderId="35" xfId="0" applyFont="1" applyFill="1" applyBorder="1" applyAlignment="1">
      <alignment horizontal="center" vertical="center" textRotation="90"/>
    </xf>
    <xf numFmtId="0" fontId="21" fillId="24" borderId="35" xfId="0" applyFont="1" applyFill="1" applyBorder="1" applyAlignment="1">
      <alignment/>
    </xf>
    <xf numFmtId="0" fontId="21" fillId="24" borderId="44" xfId="0" applyFont="1" applyFill="1" applyBorder="1" applyAlignment="1">
      <alignment/>
    </xf>
    <xf numFmtId="0" fontId="21" fillId="24" borderId="44" xfId="0" applyFont="1" applyFill="1" applyBorder="1" applyAlignment="1">
      <alignment horizontal="center" vertical="center" textRotation="90" wrapText="1"/>
    </xf>
    <xf numFmtId="49" fontId="21" fillId="24" borderId="49" xfId="0" applyNumberFormat="1" applyFont="1" applyFill="1" applyBorder="1" applyAlignment="1">
      <alignment horizontal="center" vertical="center" textRotation="90" wrapText="1"/>
    </xf>
    <xf numFmtId="49" fontId="21" fillId="24" borderId="47" xfId="0" applyNumberFormat="1" applyFont="1" applyFill="1" applyBorder="1" applyAlignment="1">
      <alignment horizontal="center" vertical="center" textRotation="90" wrapText="1"/>
    </xf>
    <xf numFmtId="49" fontId="21" fillId="24" borderId="48" xfId="0" applyNumberFormat="1" applyFont="1" applyFill="1" applyBorder="1" applyAlignment="1">
      <alignment horizontal="center" vertical="center" textRotation="90" wrapText="1"/>
    </xf>
    <xf numFmtId="0" fontId="25" fillId="24" borderId="19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49" fontId="21" fillId="24" borderId="50" xfId="0" applyNumberFormat="1" applyFont="1" applyFill="1" applyBorder="1" applyAlignment="1">
      <alignment horizontal="center" vertical="center"/>
    </xf>
    <xf numFmtId="49" fontId="21" fillId="24" borderId="51" xfId="0" applyNumberFormat="1" applyFont="1" applyFill="1" applyBorder="1" applyAlignment="1">
      <alignment horizontal="center" vertical="center"/>
    </xf>
    <xf numFmtId="49" fontId="21" fillId="24" borderId="52" xfId="0" applyNumberFormat="1" applyFont="1" applyFill="1" applyBorder="1" applyAlignment="1">
      <alignment horizontal="center" vertical="center"/>
    </xf>
    <xf numFmtId="49" fontId="21" fillId="24" borderId="53" xfId="0" applyNumberFormat="1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left" vertical="center" textRotation="90" wrapText="1"/>
    </xf>
    <xf numFmtId="0" fontId="21" fillId="24" borderId="35" xfId="0" applyFont="1" applyFill="1" applyBorder="1" applyAlignment="1">
      <alignment horizontal="left" vertical="center" textRotation="90" wrapText="1"/>
    </xf>
    <xf numFmtId="0" fontId="0" fillId="24" borderId="35" xfId="0" applyFont="1" applyFill="1" applyBorder="1" applyAlignment="1">
      <alignment horizontal="left" vertical="center" wrapText="1"/>
    </xf>
    <xf numFmtId="0" fontId="0" fillId="24" borderId="44" xfId="0" applyFont="1" applyFill="1" applyBorder="1" applyAlignment="1">
      <alignment horizontal="left" vertical="center" wrapText="1"/>
    </xf>
    <xf numFmtId="0" fontId="21" fillId="24" borderId="49" xfId="0" applyFont="1" applyFill="1" applyBorder="1" applyAlignment="1">
      <alignment horizontal="center" vertical="center" wrapText="1"/>
    </xf>
    <xf numFmtId="0" fontId="0" fillId="24" borderId="41" xfId="0" applyFont="1" applyFill="1" applyBorder="1" applyAlignment="1">
      <alignment horizontal="center" vertical="center" wrapText="1"/>
    </xf>
    <xf numFmtId="0" fontId="0" fillId="24" borderId="48" xfId="0" applyFont="1" applyFill="1" applyBorder="1" applyAlignment="1">
      <alignment horizontal="center" vertical="center" wrapText="1"/>
    </xf>
    <xf numFmtId="0" fontId="0" fillId="24" borderId="41" xfId="0" applyFont="1" applyFill="1" applyBorder="1" applyAlignment="1">
      <alignment horizontal="center" vertical="center"/>
    </xf>
    <xf numFmtId="0" fontId="0" fillId="24" borderId="48" xfId="0" applyFont="1" applyFill="1" applyBorder="1" applyAlignment="1">
      <alignment horizontal="center" vertical="center"/>
    </xf>
    <xf numFmtId="0" fontId="0" fillId="24" borderId="43" xfId="0" applyFont="1" applyFill="1" applyBorder="1" applyAlignment="1">
      <alignment horizontal="center" vertical="center"/>
    </xf>
    <xf numFmtId="172" fontId="21" fillId="24" borderId="24" xfId="0" applyNumberFormat="1" applyFont="1" applyFill="1" applyBorder="1" applyAlignment="1">
      <alignment horizontal="center" vertical="center" textRotation="90" wrapText="1"/>
    </xf>
    <xf numFmtId="172" fontId="21" fillId="24" borderId="35" xfId="0" applyNumberFormat="1" applyFont="1" applyFill="1" applyBorder="1" applyAlignment="1">
      <alignment horizontal="center" vertical="center" textRotation="90" wrapText="1"/>
    </xf>
    <xf numFmtId="172" fontId="21" fillId="24" borderId="44" xfId="0" applyNumberFormat="1" applyFont="1" applyFill="1" applyBorder="1" applyAlignment="1">
      <alignment horizontal="center" vertical="center" textRotation="90" wrapText="1"/>
    </xf>
    <xf numFmtId="0" fontId="28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Alignment="1">
      <alignment horizontal="left" wrapText="1"/>
    </xf>
    <xf numFmtId="0" fontId="0" fillId="24" borderId="0" xfId="0" applyFont="1" applyFill="1" applyAlignment="1">
      <alignment horizontal="left" vertical="center" wrapText="1"/>
    </xf>
    <xf numFmtId="0" fontId="28" fillId="24" borderId="0" xfId="0" applyFont="1" applyFill="1" applyBorder="1" applyAlignment="1">
      <alignment horizontal="right" vertical="center" wrapText="1"/>
    </xf>
    <xf numFmtId="0" fontId="0" fillId="24" borderId="0" xfId="0" applyFont="1" applyFill="1" applyAlignment="1">
      <alignment horizontal="righ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zoomScalePageLayoutView="0" workbookViewId="0" topLeftCell="A1">
      <selection activeCell="A7" sqref="A7:AC7"/>
    </sheetView>
  </sheetViews>
  <sheetFormatPr defaultColWidth="9.00390625" defaultRowHeight="12.75"/>
  <cols>
    <col min="1" max="1" width="4.125" style="25" customWidth="1"/>
    <col min="2" max="2" width="42.75390625" style="25" customWidth="1"/>
    <col min="3" max="3" width="4.25390625" style="25" customWidth="1"/>
    <col min="4" max="4" width="4.125" style="25" customWidth="1"/>
    <col min="5" max="5" width="4.875" style="25" customWidth="1"/>
    <col min="6" max="6" width="5.125" style="25" customWidth="1"/>
    <col min="7" max="7" width="6.00390625" style="25" customWidth="1"/>
    <col min="8" max="8" width="8.25390625" style="101" customWidth="1"/>
    <col min="9" max="9" width="4.875" style="25" customWidth="1"/>
    <col min="10" max="10" width="7.25390625" style="25" customWidth="1"/>
    <col min="11" max="12" width="8.125" style="25" customWidth="1"/>
    <col min="13" max="14" width="2.625" style="25" customWidth="1"/>
    <col min="15" max="15" width="7.75390625" style="25" customWidth="1"/>
    <col min="16" max="16" width="5.375" style="25" customWidth="1"/>
    <col min="17" max="17" width="9.125" style="25" customWidth="1"/>
    <col min="18" max="18" width="8.125" style="25" customWidth="1"/>
    <col min="19" max="19" width="7.75390625" style="25" customWidth="1"/>
    <col min="20" max="21" width="2.625" style="25" customWidth="1"/>
    <col min="22" max="22" width="7.75390625" style="25" customWidth="1"/>
    <col min="23" max="23" width="8.00390625" style="25" customWidth="1"/>
    <col min="24" max="26" width="8.125" style="25" customWidth="1"/>
    <col min="27" max="28" width="2.625" style="25" customWidth="1"/>
    <col min="29" max="29" width="7.75390625" style="25" customWidth="1"/>
    <col min="30" max="16384" width="9.125" style="25" customWidth="1"/>
  </cols>
  <sheetData>
    <row r="1" spans="1:15" ht="12.75">
      <c r="A1" s="22" t="s">
        <v>11</v>
      </c>
      <c r="B1" s="23"/>
      <c r="C1" s="23"/>
      <c r="D1" s="23"/>
      <c r="E1" s="23"/>
      <c r="F1" s="23"/>
      <c r="G1" s="23"/>
      <c r="H1" s="24"/>
      <c r="I1" s="23"/>
      <c r="J1" s="23"/>
      <c r="K1" s="23"/>
      <c r="L1" s="23"/>
      <c r="M1" s="23"/>
      <c r="N1" s="23"/>
      <c r="O1" s="23"/>
    </row>
    <row r="2" spans="1:28" s="30" customFormat="1" ht="15">
      <c r="A2" s="26"/>
      <c r="B2" s="174"/>
      <c r="C2" s="174"/>
      <c r="D2" s="174"/>
      <c r="E2" s="174"/>
      <c r="F2" s="174"/>
      <c r="G2" s="174"/>
      <c r="H2" s="174"/>
      <c r="I2" s="27"/>
      <c r="J2" s="27"/>
      <c r="K2" s="27"/>
      <c r="L2" s="175"/>
      <c r="M2" s="175"/>
      <c r="N2" s="175"/>
      <c r="O2" s="176"/>
      <c r="P2" s="28"/>
      <c r="Q2" s="28"/>
      <c r="R2" s="28"/>
      <c r="S2" s="28"/>
      <c r="T2" s="28"/>
      <c r="U2" s="28"/>
      <c r="V2" s="174"/>
      <c r="W2" s="177"/>
      <c r="X2" s="177"/>
      <c r="Y2" s="177"/>
      <c r="Z2" s="29"/>
      <c r="AA2" s="29"/>
      <c r="AB2" s="29"/>
    </row>
    <row r="3" spans="1:29" s="30" customFormat="1" ht="30" customHeight="1">
      <c r="A3" s="27"/>
      <c r="B3" s="174"/>
      <c r="C3" s="178"/>
      <c r="D3" s="178"/>
      <c r="E3" s="178"/>
      <c r="F3" s="178"/>
      <c r="G3" s="178"/>
      <c r="H3" s="178"/>
      <c r="I3" s="27"/>
      <c r="J3" s="27"/>
      <c r="K3" s="27"/>
      <c r="L3" s="175"/>
      <c r="M3" s="175"/>
      <c r="N3" s="175"/>
      <c r="O3" s="176"/>
      <c r="P3" s="28"/>
      <c r="Q3" s="28"/>
      <c r="R3" s="28"/>
      <c r="S3" s="28"/>
      <c r="T3" s="28"/>
      <c r="U3" s="28"/>
      <c r="V3" s="174"/>
      <c r="W3" s="178"/>
      <c r="X3" s="178"/>
      <c r="Y3" s="178"/>
      <c r="Z3" s="178"/>
      <c r="AA3" s="178"/>
      <c r="AB3" s="178"/>
      <c r="AC3" s="178"/>
    </row>
    <row r="4" spans="1:29" s="30" customFormat="1" ht="15">
      <c r="A4" s="27"/>
      <c r="B4" s="179"/>
      <c r="C4" s="179"/>
      <c r="D4" s="179"/>
      <c r="E4" s="180"/>
      <c r="F4" s="180"/>
      <c r="G4" s="180"/>
      <c r="H4" s="180"/>
      <c r="I4" s="27"/>
      <c r="J4" s="27"/>
      <c r="K4" s="27"/>
      <c r="L4" s="175"/>
      <c r="M4" s="175"/>
      <c r="N4" s="175"/>
      <c r="O4" s="176"/>
      <c r="P4" s="31"/>
      <c r="Q4" s="28"/>
      <c r="R4" s="28"/>
      <c r="S4" s="28"/>
      <c r="T4" s="28"/>
      <c r="U4" s="28"/>
      <c r="V4" s="28"/>
      <c r="W4" s="32"/>
      <c r="X4" s="32"/>
      <c r="Y4" s="32"/>
      <c r="Z4" s="174"/>
      <c r="AA4" s="174"/>
      <c r="AB4" s="174"/>
      <c r="AC4" s="178"/>
    </row>
    <row r="5" spans="1:23" ht="12.75">
      <c r="A5" s="27"/>
      <c r="B5" s="27"/>
      <c r="C5" s="27"/>
      <c r="D5" s="27"/>
      <c r="E5" s="27"/>
      <c r="F5" s="27"/>
      <c r="G5" s="27"/>
      <c r="H5" s="33"/>
      <c r="I5" s="27"/>
      <c r="J5" s="27"/>
      <c r="K5" s="27"/>
      <c r="L5" s="175"/>
      <c r="M5" s="175"/>
      <c r="N5" s="175"/>
      <c r="O5" s="176"/>
      <c r="P5" s="28"/>
      <c r="Q5" s="28"/>
      <c r="R5" s="28"/>
      <c r="S5" s="28"/>
      <c r="T5" s="28"/>
      <c r="U5" s="28"/>
      <c r="V5" s="28"/>
      <c r="W5" s="34"/>
    </row>
    <row r="6" spans="1:15" s="28" customFormat="1" ht="12.75">
      <c r="A6" s="26"/>
      <c r="B6" s="26"/>
      <c r="C6" s="26"/>
      <c r="D6" s="26"/>
      <c r="E6" s="26"/>
      <c r="F6" s="26"/>
      <c r="G6" s="26"/>
      <c r="H6" s="35"/>
      <c r="I6" s="26"/>
      <c r="J6" s="26"/>
      <c r="K6" s="26"/>
      <c r="L6" s="175"/>
      <c r="M6" s="175"/>
      <c r="N6" s="175"/>
      <c r="O6" s="176"/>
    </row>
    <row r="7" spans="1:29" s="36" customFormat="1" ht="23.25" customHeight="1">
      <c r="A7" s="152" t="s">
        <v>124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</row>
    <row r="8" spans="1:16" ht="12" customHeight="1" thickBot="1">
      <c r="A8" s="37"/>
      <c r="B8" s="38"/>
      <c r="C8" s="38"/>
      <c r="D8" s="38"/>
      <c r="E8" s="38"/>
      <c r="F8" s="39"/>
      <c r="G8" s="39"/>
      <c r="H8" s="40"/>
      <c r="I8" s="38"/>
      <c r="J8" s="38"/>
      <c r="K8" s="38"/>
      <c r="L8" s="38"/>
      <c r="M8" s="38"/>
      <c r="N8" s="38"/>
      <c r="O8" s="38"/>
      <c r="P8" s="41"/>
    </row>
    <row r="9" spans="1:29" ht="21.75" customHeight="1" thickBot="1">
      <c r="A9" s="154" t="s">
        <v>12</v>
      </c>
      <c r="B9" s="158" t="s">
        <v>13</v>
      </c>
      <c r="C9" s="161" t="s">
        <v>14</v>
      </c>
      <c r="D9" s="165" t="s">
        <v>15</v>
      </c>
      <c r="E9" s="166"/>
      <c r="F9" s="165" t="s">
        <v>16</v>
      </c>
      <c r="G9" s="168"/>
      <c r="H9" s="171" t="s">
        <v>17</v>
      </c>
      <c r="I9" s="149" t="s">
        <v>18</v>
      </c>
      <c r="J9" s="150"/>
      <c r="K9" s="150"/>
      <c r="L9" s="150"/>
      <c r="M9" s="150"/>
      <c r="N9" s="151"/>
      <c r="O9" s="141" t="s">
        <v>19</v>
      </c>
      <c r="P9" s="149" t="s">
        <v>20</v>
      </c>
      <c r="Q9" s="150"/>
      <c r="R9" s="150"/>
      <c r="S9" s="150"/>
      <c r="T9" s="150"/>
      <c r="U9" s="151"/>
      <c r="V9" s="141" t="s">
        <v>19</v>
      </c>
      <c r="W9" s="149" t="s">
        <v>21</v>
      </c>
      <c r="X9" s="150"/>
      <c r="Y9" s="150"/>
      <c r="Z9" s="150"/>
      <c r="AA9" s="150"/>
      <c r="AB9" s="151"/>
      <c r="AC9" s="141" t="s">
        <v>19</v>
      </c>
    </row>
    <row r="10" spans="1:29" ht="33.75" customHeight="1" thickBot="1">
      <c r="A10" s="155"/>
      <c r="B10" s="159"/>
      <c r="C10" s="162"/>
      <c r="D10" s="167"/>
      <c r="E10" s="126"/>
      <c r="F10" s="169"/>
      <c r="G10" s="170"/>
      <c r="H10" s="172"/>
      <c r="I10" s="129" t="s">
        <v>22</v>
      </c>
      <c r="J10" s="129" t="s">
        <v>23</v>
      </c>
      <c r="K10" s="137" t="s">
        <v>24</v>
      </c>
      <c r="L10" s="137"/>
      <c r="M10" s="137"/>
      <c r="N10" s="138"/>
      <c r="O10" s="135"/>
      <c r="P10" s="129" t="s">
        <v>22</v>
      </c>
      <c r="Q10" s="129" t="s">
        <v>23</v>
      </c>
      <c r="R10" s="137" t="s">
        <v>24</v>
      </c>
      <c r="S10" s="137"/>
      <c r="T10" s="137"/>
      <c r="U10" s="138"/>
      <c r="V10" s="135"/>
      <c r="W10" s="129" t="s">
        <v>22</v>
      </c>
      <c r="X10" s="129" t="s">
        <v>23</v>
      </c>
      <c r="Y10" s="137" t="s">
        <v>24</v>
      </c>
      <c r="Z10" s="137"/>
      <c r="AA10" s="137"/>
      <c r="AB10" s="138"/>
      <c r="AC10" s="135"/>
    </row>
    <row r="11" spans="1:29" ht="24" customHeight="1">
      <c r="A11" s="156"/>
      <c r="B11" s="159"/>
      <c r="C11" s="163"/>
      <c r="D11" s="139" t="s">
        <v>25</v>
      </c>
      <c r="E11" s="142" t="s">
        <v>26</v>
      </c>
      <c r="F11" s="129" t="s">
        <v>27</v>
      </c>
      <c r="G11" s="146" t="s">
        <v>28</v>
      </c>
      <c r="H11" s="172"/>
      <c r="I11" s="135"/>
      <c r="J11" s="135"/>
      <c r="K11" s="132" t="s">
        <v>29</v>
      </c>
      <c r="L11" s="133"/>
      <c r="M11" s="129" t="s">
        <v>30</v>
      </c>
      <c r="N11" s="124" t="s">
        <v>31</v>
      </c>
      <c r="O11" s="135"/>
      <c r="P11" s="135"/>
      <c r="Q11" s="135"/>
      <c r="R11" s="132" t="s">
        <v>29</v>
      </c>
      <c r="S11" s="133"/>
      <c r="T11" s="129" t="s">
        <v>30</v>
      </c>
      <c r="U11" s="124" t="s">
        <v>31</v>
      </c>
      <c r="V11" s="135"/>
      <c r="W11" s="135"/>
      <c r="X11" s="135"/>
      <c r="Y11" s="132" t="s">
        <v>29</v>
      </c>
      <c r="Z11" s="133"/>
      <c r="AA11" s="129" t="s">
        <v>30</v>
      </c>
      <c r="AB11" s="124" t="s">
        <v>31</v>
      </c>
      <c r="AC11" s="135"/>
    </row>
    <row r="12" spans="1:29" ht="21.75" customHeight="1" thickBot="1">
      <c r="A12" s="156"/>
      <c r="B12" s="159"/>
      <c r="C12" s="163"/>
      <c r="D12" s="139"/>
      <c r="E12" s="143"/>
      <c r="F12" s="127"/>
      <c r="G12" s="147"/>
      <c r="H12" s="172"/>
      <c r="I12" s="135"/>
      <c r="J12" s="135"/>
      <c r="K12" s="134"/>
      <c r="L12" s="134"/>
      <c r="M12" s="130"/>
      <c r="N12" s="125"/>
      <c r="O12" s="135"/>
      <c r="P12" s="135"/>
      <c r="Q12" s="135"/>
      <c r="R12" s="134"/>
      <c r="S12" s="134"/>
      <c r="T12" s="130"/>
      <c r="U12" s="125"/>
      <c r="V12" s="135"/>
      <c r="W12" s="135"/>
      <c r="X12" s="135"/>
      <c r="Y12" s="134"/>
      <c r="Z12" s="134"/>
      <c r="AA12" s="130"/>
      <c r="AB12" s="125"/>
      <c r="AC12" s="135"/>
    </row>
    <row r="13" spans="1:29" ht="120" customHeight="1" thickBot="1">
      <c r="A13" s="157"/>
      <c r="B13" s="160"/>
      <c r="C13" s="164"/>
      <c r="D13" s="140"/>
      <c r="E13" s="144"/>
      <c r="F13" s="145"/>
      <c r="G13" s="148"/>
      <c r="H13" s="173"/>
      <c r="I13" s="136"/>
      <c r="J13" s="136"/>
      <c r="K13" s="42" t="s">
        <v>32</v>
      </c>
      <c r="L13" s="43" t="s">
        <v>33</v>
      </c>
      <c r="M13" s="131"/>
      <c r="N13" s="126"/>
      <c r="O13" s="136"/>
      <c r="P13" s="136"/>
      <c r="Q13" s="136"/>
      <c r="R13" s="42" t="s">
        <v>32</v>
      </c>
      <c r="S13" s="43" t="s">
        <v>33</v>
      </c>
      <c r="T13" s="131"/>
      <c r="U13" s="126"/>
      <c r="V13" s="136"/>
      <c r="W13" s="136"/>
      <c r="X13" s="136"/>
      <c r="Y13" s="42" t="s">
        <v>32</v>
      </c>
      <c r="Z13" s="43" t="s">
        <v>33</v>
      </c>
      <c r="AA13" s="131"/>
      <c r="AB13" s="126"/>
      <c r="AC13" s="136"/>
    </row>
    <row r="14" spans="1:29" ht="13.5" thickBot="1">
      <c r="A14" s="44">
        <v>1</v>
      </c>
      <c r="B14" s="45">
        <v>2</v>
      </c>
      <c r="C14" s="46">
        <v>3</v>
      </c>
      <c r="D14" s="46">
        <v>4</v>
      </c>
      <c r="E14" s="47">
        <v>5</v>
      </c>
      <c r="F14" s="46">
        <v>6</v>
      </c>
      <c r="G14" s="47">
        <v>7</v>
      </c>
      <c r="H14" s="48">
        <v>8</v>
      </c>
      <c r="I14" s="47">
        <v>9</v>
      </c>
      <c r="J14" s="46">
        <v>10</v>
      </c>
      <c r="K14" s="49">
        <v>11</v>
      </c>
      <c r="L14" s="46">
        <v>12</v>
      </c>
      <c r="M14" s="49">
        <v>13</v>
      </c>
      <c r="N14" s="46">
        <v>14</v>
      </c>
      <c r="O14" s="47">
        <v>15</v>
      </c>
      <c r="P14" s="50">
        <v>16</v>
      </c>
      <c r="Q14" s="46">
        <v>17</v>
      </c>
      <c r="R14" s="49">
        <v>18</v>
      </c>
      <c r="S14" s="46">
        <v>19</v>
      </c>
      <c r="T14" s="49">
        <v>20</v>
      </c>
      <c r="U14" s="46">
        <v>21</v>
      </c>
      <c r="V14" s="47">
        <v>22</v>
      </c>
      <c r="W14" s="50">
        <v>23</v>
      </c>
      <c r="X14" s="46">
        <v>24</v>
      </c>
      <c r="Y14" s="51">
        <v>25</v>
      </c>
      <c r="Z14" s="50">
        <v>26</v>
      </c>
      <c r="AA14" s="46">
        <v>27</v>
      </c>
      <c r="AB14" s="46">
        <v>28</v>
      </c>
      <c r="AC14" s="47">
        <v>29</v>
      </c>
    </row>
    <row r="15" spans="1:29" ht="23.25" customHeight="1" thickBot="1">
      <c r="A15" s="52"/>
      <c r="B15" s="53" t="s">
        <v>34</v>
      </c>
      <c r="C15" s="54"/>
      <c r="D15" s="55">
        <v>2013</v>
      </c>
      <c r="E15" s="56">
        <v>2015</v>
      </c>
      <c r="F15" s="57" t="s">
        <v>35</v>
      </c>
      <c r="G15" s="58">
        <v>12.633</v>
      </c>
      <c r="H15" s="59">
        <f>J15+Q15+X15</f>
        <v>109882.15000000001</v>
      </c>
      <c r="I15" s="58">
        <f>I17+I26</f>
        <v>9.628</v>
      </c>
      <c r="J15" s="19">
        <f>J17+J26+J43</f>
        <v>34368.67</v>
      </c>
      <c r="K15" s="19">
        <f>K17+K26+K43</f>
        <v>27048.6</v>
      </c>
      <c r="L15" s="19">
        <f>L17+L26+L43</f>
        <v>7320.07</v>
      </c>
      <c r="M15" s="60"/>
      <c r="N15" s="61"/>
      <c r="O15" s="62"/>
      <c r="P15" s="63" t="s">
        <v>117</v>
      </c>
      <c r="Q15" s="19">
        <f>Q17+Q26+Q43</f>
        <v>36568.270000000004</v>
      </c>
      <c r="R15" s="19">
        <f>R17+R26+R43</f>
        <v>28889.6</v>
      </c>
      <c r="S15" s="19">
        <f>S17+S26+S43</f>
        <v>7678.67</v>
      </c>
      <c r="T15" s="60"/>
      <c r="U15" s="61"/>
      <c r="V15" s="62"/>
      <c r="W15" s="58">
        <f>W17+W26</f>
        <v>3.005</v>
      </c>
      <c r="X15" s="19">
        <f>X17+X26+X43</f>
        <v>38945.21000000001</v>
      </c>
      <c r="Y15" s="19">
        <f>Y17+Y26+Y43</f>
        <v>30767.420000000002</v>
      </c>
      <c r="Z15" s="19">
        <f>Z17+Z26+Z43</f>
        <v>8177.79</v>
      </c>
      <c r="AA15" s="60"/>
      <c r="AB15" s="61"/>
      <c r="AC15" s="62"/>
    </row>
    <row r="16" spans="1:29" ht="23.25" customHeight="1" thickBot="1">
      <c r="A16" s="113"/>
      <c r="B16" s="114"/>
      <c r="C16" s="115"/>
      <c r="D16" s="116"/>
      <c r="E16" s="117"/>
      <c r="F16" s="57" t="s">
        <v>123</v>
      </c>
      <c r="G16" s="58">
        <v>0.4</v>
      </c>
      <c r="H16" s="118"/>
      <c r="I16" s="119"/>
      <c r="J16" s="120"/>
      <c r="K16" s="120"/>
      <c r="L16" s="120"/>
      <c r="M16" s="121"/>
      <c r="N16" s="122"/>
      <c r="O16" s="123"/>
      <c r="P16" s="63"/>
      <c r="Q16" s="120"/>
      <c r="R16" s="120"/>
      <c r="S16" s="120"/>
      <c r="T16" s="121"/>
      <c r="U16" s="122"/>
      <c r="V16" s="123"/>
      <c r="W16" s="119"/>
      <c r="X16" s="120"/>
      <c r="Y16" s="120"/>
      <c r="Z16" s="120"/>
      <c r="AA16" s="121"/>
      <c r="AB16" s="122"/>
      <c r="AC16" s="123"/>
    </row>
    <row r="17" spans="1:29" s="69" customFormat="1" ht="23.25" customHeight="1">
      <c r="A17" s="64" t="s">
        <v>9</v>
      </c>
      <c r="B17" s="65" t="s">
        <v>36</v>
      </c>
      <c r="C17" s="127" t="s">
        <v>37</v>
      </c>
      <c r="D17" s="66">
        <v>2013</v>
      </c>
      <c r="E17" s="13">
        <v>2015</v>
      </c>
      <c r="F17" s="57" t="s">
        <v>35</v>
      </c>
      <c r="G17" s="58">
        <f>I17+W17</f>
        <v>2.294</v>
      </c>
      <c r="H17" s="20">
        <f>J17+Q17+X17</f>
        <v>43142.47</v>
      </c>
      <c r="I17" s="67">
        <f>I19+I21</f>
        <v>0.629</v>
      </c>
      <c r="J17" s="16">
        <f>J19+J21+J22+J18</f>
        <v>7658.98</v>
      </c>
      <c r="K17" s="16">
        <f>K19+K21+K22+K18</f>
        <v>7658.98</v>
      </c>
      <c r="L17" s="16">
        <f>L19+L21+L22+L18</f>
        <v>0</v>
      </c>
      <c r="M17" s="68"/>
      <c r="N17" s="68"/>
      <c r="O17" s="18"/>
      <c r="P17" s="63" t="s">
        <v>117</v>
      </c>
      <c r="Q17" s="16">
        <f>Q19+Q21</f>
        <v>21301.84</v>
      </c>
      <c r="R17" s="16">
        <f>R19+R21</f>
        <v>21301.84</v>
      </c>
      <c r="S17" s="16">
        <f>S19+S21</f>
        <v>0</v>
      </c>
      <c r="T17" s="68"/>
      <c r="U17" s="68"/>
      <c r="V17" s="18"/>
      <c r="W17" s="67">
        <f>W19+W21+W23+W24+W25</f>
        <v>1.665</v>
      </c>
      <c r="X17" s="16">
        <f>X19+X21+X23+X24+X25+X20</f>
        <v>14181.650000000001</v>
      </c>
      <c r="Y17" s="16">
        <f>Y19+Y21+Y23+Y24+Y25+Y20</f>
        <v>7159.860000000001</v>
      </c>
      <c r="Z17" s="16">
        <f>Z19+Z21+Z23+Z24+Z25+Z20</f>
        <v>7021.79</v>
      </c>
      <c r="AA17" s="68"/>
      <c r="AB17" s="68"/>
      <c r="AC17" s="18"/>
    </row>
    <row r="18" spans="1:29" s="69" customFormat="1" ht="36" customHeight="1">
      <c r="A18" s="1" t="s">
        <v>38</v>
      </c>
      <c r="B18" s="2" t="s">
        <v>39</v>
      </c>
      <c r="C18" s="127"/>
      <c r="D18" s="106">
        <v>2013</v>
      </c>
      <c r="E18" s="107">
        <v>2013</v>
      </c>
      <c r="F18" s="14" t="s">
        <v>40</v>
      </c>
      <c r="G18" s="15">
        <v>155</v>
      </c>
      <c r="H18" s="16">
        <v>5148.92</v>
      </c>
      <c r="I18" s="17">
        <v>155</v>
      </c>
      <c r="J18" s="7">
        <v>5148.92</v>
      </c>
      <c r="K18" s="7">
        <v>5148.92</v>
      </c>
      <c r="L18" s="16"/>
      <c r="M18" s="68"/>
      <c r="N18" s="68"/>
      <c r="O18" s="18" t="s">
        <v>116</v>
      </c>
      <c r="P18" s="70"/>
      <c r="Q18" s="16"/>
      <c r="R18" s="16"/>
      <c r="S18" s="16"/>
      <c r="T18" s="68"/>
      <c r="U18" s="68"/>
      <c r="V18" s="18"/>
      <c r="W18" s="67"/>
      <c r="X18" s="16"/>
      <c r="Y18" s="16"/>
      <c r="Z18" s="16"/>
      <c r="AA18" s="68"/>
      <c r="AB18" s="68"/>
      <c r="AC18" s="18"/>
    </row>
    <row r="19" spans="1:29" ht="39" customHeight="1">
      <c r="A19" s="1" t="s">
        <v>42</v>
      </c>
      <c r="B19" s="2" t="s">
        <v>39</v>
      </c>
      <c r="C19" s="127"/>
      <c r="D19" s="3">
        <v>2014</v>
      </c>
      <c r="E19" s="3">
        <v>2014</v>
      </c>
      <c r="F19" s="14" t="s">
        <v>40</v>
      </c>
      <c r="G19" s="71">
        <v>717</v>
      </c>
      <c r="H19" s="72">
        <v>21301.84</v>
      </c>
      <c r="I19" s="73"/>
      <c r="J19" s="74"/>
      <c r="K19" s="74"/>
      <c r="L19" s="74"/>
      <c r="M19" s="75"/>
      <c r="N19" s="75"/>
      <c r="O19" s="76"/>
      <c r="P19" s="71">
        <v>717</v>
      </c>
      <c r="Q19" s="72">
        <v>21301.84</v>
      </c>
      <c r="R19" s="72">
        <v>21301.84</v>
      </c>
      <c r="S19" s="74"/>
      <c r="T19" s="75"/>
      <c r="U19" s="75"/>
      <c r="V19" s="77" t="s">
        <v>41</v>
      </c>
      <c r="W19" s="71"/>
      <c r="X19" s="72"/>
      <c r="Y19" s="72"/>
      <c r="Z19" s="74"/>
      <c r="AA19" s="75"/>
      <c r="AB19" s="75"/>
      <c r="AC19" s="77"/>
    </row>
    <row r="20" spans="1:29" ht="39" customHeight="1">
      <c r="A20" s="1" t="s">
        <v>45</v>
      </c>
      <c r="B20" s="2" t="s">
        <v>43</v>
      </c>
      <c r="C20" s="127"/>
      <c r="D20" s="3">
        <v>2015</v>
      </c>
      <c r="E20" s="3">
        <v>2015</v>
      </c>
      <c r="F20" s="14" t="s">
        <v>40</v>
      </c>
      <c r="G20" s="71">
        <v>265</v>
      </c>
      <c r="H20" s="72">
        <v>8191.71</v>
      </c>
      <c r="I20" s="73"/>
      <c r="J20" s="74"/>
      <c r="K20" s="74"/>
      <c r="L20" s="74"/>
      <c r="M20" s="75"/>
      <c r="N20" s="75"/>
      <c r="O20" s="76"/>
      <c r="P20" s="71"/>
      <c r="Q20" s="72"/>
      <c r="R20" s="72"/>
      <c r="S20" s="74"/>
      <c r="T20" s="75"/>
      <c r="U20" s="75"/>
      <c r="V20" s="77"/>
      <c r="W20" s="71">
        <v>265</v>
      </c>
      <c r="X20" s="72">
        <v>8191.71</v>
      </c>
      <c r="Y20" s="72">
        <v>1169.92</v>
      </c>
      <c r="Z20" s="72">
        <v>7021.79</v>
      </c>
      <c r="AA20" s="75"/>
      <c r="AB20" s="75"/>
      <c r="AC20" s="77" t="s">
        <v>44</v>
      </c>
    </row>
    <row r="21" spans="1:29" s="69" customFormat="1" ht="22.5">
      <c r="A21" s="1" t="s">
        <v>47</v>
      </c>
      <c r="B21" s="4" t="s">
        <v>1</v>
      </c>
      <c r="C21" s="127"/>
      <c r="D21" s="3">
        <v>2013</v>
      </c>
      <c r="E21" s="3">
        <v>2013</v>
      </c>
      <c r="F21" s="3" t="s">
        <v>35</v>
      </c>
      <c r="G21" s="5">
        <v>0.629</v>
      </c>
      <c r="H21" s="7">
        <v>313.4</v>
      </c>
      <c r="I21" s="5">
        <v>0.629</v>
      </c>
      <c r="J21" s="7">
        <v>313.4</v>
      </c>
      <c r="K21" s="7">
        <v>313.4</v>
      </c>
      <c r="L21" s="7"/>
      <c r="M21" s="68"/>
      <c r="N21" s="68"/>
      <c r="O21" s="77" t="s">
        <v>46</v>
      </c>
      <c r="P21" s="5"/>
      <c r="Q21" s="7"/>
      <c r="R21" s="7"/>
      <c r="S21" s="7"/>
      <c r="T21" s="68"/>
      <c r="U21" s="68"/>
      <c r="V21" s="77"/>
      <c r="W21" s="5"/>
      <c r="X21" s="7"/>
      <c r="Y21" s="7"/>
      <c r="Z21" s="7"/>
      <c r="AA21" s="68"/>
      <c r="AB21" s="68"/>
      <c r="AC21" s="77"/>
    </row>
    <row r="22" spans="1:29" s="69" customFormat="1" ht="11.25">
      <c r="A22" s="1" t="s">
        <v>51</v>
      </c>
      <c r="B22" s="4" t="s">
        <v>48</v>
      </c>
      <c r="C22" s="127"/>
      <c r="D22" s="8">
        <v>2013</v>
      </c>
      <c r="E22" s="3">
        <v>2013</v>
      </c>
      <c r="F22" s="3" t="s">
        <v>49</v>
      </c>
      <c r="G22" s="9">
        <v>5</v>
      </c>
      <c r="H22" s="6">
        <v>2196.66</v>
      </c>
      <c r="I22" s="78"/>
      <c r="J22" s="6">
        <v>2196.66</v>
      </c>
      <c r="K22" s="6">
        <v>2196.66</v>
      </c>
      <c r="L22" s="79"/>
      <c r="M22" s="68"/>
      <c r="N22" s="68"/>
      <c r="O22" s="77" t="s">
        <v>50</v>
      </c>
      <c r="P22" s="5"/>
      <c r="Q22" s="79"/>
      <c r="R22" s="79"/>
      <c r="S22" s="79"/>
      <c r="T22" s="68"/>
      <c r="U22" s="68"/>
      <c r="V22" s="77"/>
      <c r="W22" s="5"/>
      <c r="X22" s="79"/>
      <c r="Y22" s="79"/>
      <c r="Z22" s="79"/>
      <c r="AA22" s="68"/>
      <c r="AB22" s="68"/>
      <c r="AC22" s="77"/>
    </row>
    <row r="23" spans="1:29" s="69" customFormat="1" ht="22.5">
      <c r="A23" s="1" t="s">
        <v>53</v>
      </c>
      <c r="B23" s="4" t="s">
        <v>118</v>
      </c>
      <c r="C23" s="127"/>
      <c r="D23" s="8">
        <v>2015</v>
      </c>
      <c r="E23" s="3">
        <v>2015</v>
      </c>
      <c r="F23" s="3" t="s">
        <v>35</v>
      </c>
      <c r="G23" s="7">
        <v>0.66</v>
      </c>
      <c r="H23" s="6">
        <v>2435.87</v>
      </c>
      <c r="I23" s="78"/>
      <c r="J23" s="79"/>
      <c r="K23" s="79"/>
      <c r="L23" s="79"/>
      <c r="M23" s="68"/>
      <c r="N23" s="68"/>
      <c r="O23" s="77"/>
      <c r="P23" s="5"/>
      <c r="Q23" s="79"/>
      <c r="R23" s="79"/>
      <c r="S23" s="79"/>
      <c r="T23" s="68"/>
      <c r="U23" s="68"/>
      <c r="V23" s="77"/>
      <c r="W23" s="5">
        <v>0.66</v>
      </c>
      <c r="X23" s="79">
        <v>2435.87</v>
      </c>
      <c r="Y23" s="79">
        <v>2435.87</v>
      </c>
      <c r="Z23" s="79"/>
      <c r="AA23" s="68"/>
      <c r="AB23" s="68"/>
      <c r="AC23" s="77" t="s">
        <v>52</v>
      </c>
    </row>
    <row r="24" spans="1:29" s="69" customFormat="1" ht="22.5">
      <c r="A24" s="1" t="s">
        <v>56</v>
      </c>
      <c r="B24" s="4" t="s">
        <v>54</v>
      </c>
      <c r="C24" s="127"/>
      <c r="D24" s="8">
        <v>2015</v>
      </c>
      <c r="E24" s="3">
        <v>2015</v>
      </c>
      <c r="F24" s="3" t="s">
        <v>35</v>
      </c>
      <c r="G24" s="9">
        <v>0.4</v>
      </c>
      <c r="H24" s="6">
        <v>1473.54</v>
      </c>
      <c r="I24" s="78"/>
      <c r="J24" s="79"/>
      <c r="K24" s="79"/>
      <c r="L24" s="79"/>
      <c r="M24" s="68"/>
      <c r="N24" s="68"/>
      <c r="O24" s="77"/>
      <c r="P24" s="5"/>
      <c r="Q24" s="79"/>
      <c r="R24" s="79"/>
      <c r="S24" s="79"/>
      <c r="T24" s="68"/>
      <c r="U24" s="68"/>
      <c r="V24" s="77"/>
      <c r="W24" s="5">
        <v>0.4</v>
      </c>
      <c r="X24" s="79">
        <v>1473.54</v>
      </c>
      <c r="Y24" s="79">
        <v>1473.54</v>
      </c>
      <c r="Z24" s="79"/>
      <c r="AA24" s="68"/>
      <c r="AB24" s="68"/>
      <c r="AC24" s="77" t="s">
        <v>55</v>
      </c>
    </row>
    <row r="25" spans="1:29" s="69" customFormat="1" ht="22.5">
      <c r="A25" s="1" t="s">
        <v>115</v>
      </c>
      <c r="B25" s="4" t="s">
        <v>57</v>
      </c>
      <c r="C25" s="127"/>
      <c r="D25" s="8">
        <v>2015</v>
      </c>
      <c r="E25" s="3">
        <v>2015</v>
      </c>
      <c r="F25" s="3" t="s">
        <v>35</v>
      </c>
      <c r="G25" s="5">
        <v>0.605</v>
      </c>
      <c r="H25" s="6">
        <v>2080.53</v>
      </c>
      <c r="I25" s="78"/>
      <c r="J25" s="79"/>
      <c r="K25" s="79"/>
      <c r="L25" s="79"/>
      <c r="M25" s="68"/>
      <c r="N25" s="68"/>
      <c r="O25" s="77"/>
      <c r="P25" s="5"/>
      <c r="Q25" s="79"/>
      <c r="R25" s="79"/>
      <c r="S25" s="79"/>
      <c r="T25" s="68"/>
      <c r="U25" s="68"/>
      <c r="V25" s="77"/>
      <c r="W25" s="5">
        <v>0.605</v>
      </c>
      <c r="X25" s="79">
        <v>2080.53</v>
      </c>
      <c r="Y25" s="79">
        <v>2080.53</v>
      </c>
      <c r="Z25" s="79"/>
      <c r="AA25" s="68"/>
      <c r="AB25" s="68"/>
      <c r="AC25" s="77" t="s">
        <v>58</v>
      </c>
    </row>
    <row r="26" spans="1:29" s="69" customFormat="1" ht="11.25">
      <c r="A26" s="80" t="s">
        <v>0</v>
      </c>
      <c r="B26" s="81" t="s">
        <v>59</v>
      </c>
      <c r="C26" s="127"/>
      <c r="D26" s="8">
        <v>2013</v>
      </c>
      <c r="E26" s="57">
        <v>2015</v>
      </c>
      <c r="F26" s="57" t="s">
        <v>35</v>
      </c>
      <c r="G26" s="67">
        <v>10.449</v>
      </c>
      <c r="H26" s="20">
        <f>H27+H28+H29+H30+H31+H32+H38+H33+H34+H35+H36+H37+H42</f>
        <v>50896.189999999995</v>
      </c>
      <c r="I26" s="21">
        <f>I27+I28+I29+I30+I31+I32+I38</f>
        <v>8.999</v>
      </c>
      <c r="J26" s="20">
        <f>J27+J28+J29+J30+J31+J32+J38</f>
        <v>26355.14</v>
      </c>
      <c r="K26" s="20">
        <f>K27+K28+K29+K30+K31+K32+K38</f>
        <v>19035.07</v>
      </c>
      <c r="L26" s="20">
        <f>L27+L28+L29+L30+L31+L32+L38</f>
        <v>7320.07</v>
      </c>
      <c r="M26" s="68"/>
      <c r="N26" s="68"/>
      <c r="O26" s="77"/>
      <c r="P26" s="67"/>
      <c r="Q26" s="20">
        <f>Q27+Q28+Q29+Q30+Q31+Q32+Q38+Q37</f>
        <v>15266.43</v>
      </c>
      <c r="R26" s="20">
        <f>R27+R28+R29+R30+R31+R32+R38</f>
        <v>7587.759999999999</v>
      </c>
      <c r="S26" s="20">
        <f>S27+S28+S29+S30+S31+S32+S38</f>
        <v>7678.67</v>
      </c>
      <c r="T26" s="68"/>
      <c r="U26" s="68"/>
      <c r="V26" s="77"/>
      <c r="W26" s="20">
        <f>W27+W28+W29+W30+W31+W32+W38+W33+W34+W35+W36+W42</f>
        <v>1.34</v>
      </c>
      <c r="X26" s="20">
        <f>X27+X28+X29+X30+X31+X32+X38+X33+X34+X35+X36+X42+X37</f>
        <v>9274.62</v>
      </c>
      <c r="Y26" s="20">
        <f>Y27+Y28+Y29+Y30+Y31+Y32+Y38+Y33+Y34+Y35+Y36+Y42+Y37</f>
        <v>8418.62</v>
      </c>
      <c r="Z26" s="20">
        <f>Z27+Z28+Z29+Z30+Z31+Z32+Z38+Z33+Z34+Z35+Z36+Z42+Z37</f>
        <v>856</v>
      </c>
      <c r="AA26" s="68"/>
      <c r="AB26" s="68"/>
      <c r="AC26" s="77"/>
    </row>
    <row r="27" spans="1:29" s="69" customFormat="1" ht="11.25">
      <c r="A27" s="10" t="s">
        <v>60</v>
      </c>
      <c r="B27" s="2" t="s">
        <v>5</v>
      </c>
      <c r="C27" s="127"/>
      <c r="D27" s="8">
        <v>2013</v>
      </c>
      <c r="E27" s="3">
        <v>2013</v>
      </c>
      <c r="F27" s="3" t="s">
        <v>35</v>
      </c>
      <c r="G27" s="5">
        <v>0.23</v>
      </c>
      <c r="H27" s="7">
        <v>490.27</v>
      </c>
      <c r="I27" s="5">
        <v>0.23</v>
      </c>
      <c r="J27" s="7">
        <v>490.27</v>
      </c>
      <c r="K27" s="7">
        <v>490.27</v>
      </c>
      <c r="L27" s="7"/>
      <c r="M27" s="68"/>
      <c r="N27" s="68"/>
      <c r="O27" s="77" t="s">
        <v>61</v>
      </c>
      <c r="P27" s="5"/>
      <c r="Q27" s="7"/>
      <c r="R27" s="7"/>
      <c r="S27" s="7"/>
      <c r="T27" s="68"/>
      <c r="U27" s="68"/>
      <c r="V27" s="77"/>
      <c r="W27" s="5"/>
      <c r="X27" s="7"/>
      <c r="Y27" s="7"/>
      <c r="Z27" s="7"/>
      <c r="AA27" s="68"/>
      <c r="AB27" s="68"/>
      <c r="AC27" s="77"/>
    </row>
    <row r="28" spans="1:29" s="69" customFormat="1" ht="22.5">
      <c r="A28" s="10" t="s">
        <v>62</v>
      </c>
      <c r="B28" s="2" t="s">
        <v>120</v>
      </c>
      <c r="C28" s="127"/>
      <c r="D28" s="8">
        <v>2013</v>
      </c>
      <c r="E28" s="3">
        <v>2013</v>
      </c>
      <c r="F28" s="3" t="s">
        <v>35</v>
      </c>
      <c r="G28" s="5">
        <v>0.325</v>
      </c>
      <c r="H28" s="7">
        <v>755.6</v>
      </c>
      <c r="I28" s="11">
        <v>0.325</v>
      </c>
      <c r="J28" s="7">
        <v>755.6</v>
      </c>
      <c r="K28" s="7">
        <v>755.6</v>
      </c>
      <c r="L28" s="7"/>
      <c r="M28" s="68"/>
      <c r="N28" s="68"/>
      <c r="O28" s="77" t="s">
        <v>63</v>
      </c>
      <c r="P28" s="5"/>
      <c r="Q28" s="7"/>
      <c r="R28" s="7"/>
      <c r="S28" s="7"/>
      <c r="T28" s="68"/>
      <c r="U28" s="68"/>
      <c r="V28" s="77"/>
      <c r="W28" s="5"/>
      <c r="X28" s="7"/>
      <c r="Y28" s="7"/>
      <c r="Z28" s="7"/>
      <c r="AA28" s="68"/>
      <c r="AB28" s="68"/>
      <c r="AC28" s="77"/>
    </row>
    <row r="29" spans="1:29" s="69" customFormat="1" ht="22.5">
      <c r="A29" s="10" t="s">
        <v>64</v>
      </c>
      <c r="B29" s="2" t="s">
        <v>121</v>
      </c>
      <c r="C29" s="127"/>
      <c r="D29" s="8">
        <v>2013</v>
      </c>
      <c r="E29" s="3">
        <v>2013</v>
      </c>
      <c r="F29" s="3" t="s">
        <v>35</v>
      </c>
      <c r="G29" s="5">
        <v>0.13</v>
      </c>
      <c r="H29" s="7">
        <v>248.6</v>
      </c>
      <c r="I29" s="11">
        <v>0.13</v>
      </c>
      <c r="J29" s="7">
        <v>248.6</v>
      </c>
      <c r="K29" s="7">
        <v>248.6</v>
      </c>
      <c r="L29" s="7"/>
      <c r="M29" s="68"/>
      <c r="N29" s="68"/>
      <c r="O29" s="77" t="s">
        <v>65</v>
      </c>
      <c r="P29" s="5"/>
      <c r="Q29" s="7"/>
      <c r="R29" s="7"/>
      <c r="S29" s="7"/>
      <c r="T29" s="68"/>
      <c r="U29" s="68"/>
      <c r="V29" s="77"/>
      <c r="W29" s="5"/>
      <c r="X29" s="7"/>
      <c r="Y29" s="7"/>
      <c r="Z29" s="7"/>
      <c r="AA29" s="68"/>
      <c r="AB29" s="68"/>
      <c r="AC29" s="77"/>
    </row>
    <row r="30" spans="1:29" s="69" customFormat="1" ht="11.25">
      <c r="A30" s="10" t="s">
        <v>66</v>
      </c>
      <c r="B30" s="2" t="s">
        <v>6</v>
      </c>
      <c r="C30" s="127"/>
      <c r="D30" s="8">
        <v>2013</v>
      </c>
      <c r="E30" s="3">
        <v>2013</v>
      </c>
      <c r="F30" s="3" t="s">
        <v>35</v>
      </c>
      <c r="G30" s="5">
        <v>7.704</v>
      </c>
      <c r="H30" s="7">
        <v>23464</v>
      </c>
      <c r="I30" s="11">
        <v>7.704</v>
      </c>
      <c r="J30" s="7">
        <v>23464</v>
      </c>
      <c r="K30" s="7">
        <v>16143.93</v>
      </c>
      <c r="L30" s="7">
        <v>7320.07</v>
      </c>
      <c r="M30" s="68"/>
      <c r="N30" s="68"/>
      <c r="O30" s="77" t="s">
        <v>67</v>
      </c>
      <c r="P30" s="5"/>
      <c r="Q30" s="7"/>
      <c r="R30" s="7"/>
      <c r="S30" s="7"/>
      <c r="T30" s="68"/>
      <c r="U30" s="68"/>
      <c r="V30" s="77"/>
      <c r="W30" s="5"/>
      <c r="X30" s="7"/>
      <c r="Y30" s="7"/>
      <c r="Z30" s="7"/>
      <c r="AA30" s="68"/>
      <c r="AB30" s="68"/>
      <c r="AC30" s="77"/>
    </row>
    <row r="31" spans="1:29" s="69" customFormat="1" ht="11.25">
      <c r="A31" s="10" t="s">
        <v>68</v>
      </c>
      <c r="B31" s="2" t="s">
        <v>7</v>
      </c>
      <c r="C31" s="127"/>
      <c r="D31" s="8">
        <v>2013</v>
      </c>
      <c r="E31" s="3">
        <v>2013</v>
      </c>
      <c r="F31" s="3" t="s">
        <v>35</v>
      </c>
      <c r="G31" s="5">
        <v>0.21</v>
      </c>
      <c r="H31" s="7">
        <v>517</v>
      </c>
      <c r="I31" s="11">
        <v>0.21</v>
      </c>
      <c r="J31" s="7">
        <v>517</v>
      </c>
      <c r="K31" s="7">
        <v>517</v>
      </c>
      <c r="L31" s="7"/>
      <c r="M31" s="68"/>
      <c r="N31" s="68"/>
      <c r="O31" s="77" t="s">
        <v>69</v>
      </c>
      <c r="P31" s="5"/>
      <c r="Q31" s="7"/>
      <c r="R31" s="7"/>
      <c r="S31" s="7"/>
      <c r="T31" s="68"/>
      <c r="U31" s="68"/>
      <c r="V31" s="77"/>
      <c r="W31" s="5"/>
      <c r="X31" s="7"/>
      <c r="Y31" s="7"/>
      <c r="Z31" s="7"/>
      <c r="AA31" s="68"/>
      <c r="AB31" s="68"/>
      <c r="AC31" s="77"/>
    </row>
    <row r="32" spans="1:29" s="69" customFormat="1" ht="11.25">
      <c r="A32" s="10" t="s">
        <v>70</v>
      </c>
      <c r="B32" s="2" t="s">
        <v>8</v>
      </c>
      <c r="C32" s="127"/>
      <c r="D32" s="8">
        <v>2013</v>
      </c>
      <c r="E32" s="3">
        <v>2013</v>
      </c>
      <c r="F32" s="3" t="s">
        <v>35</v>
      </c>
      <c r="G32" s="5">
        <v>0.4</v>
      </c>
      <c r="H32" s="7">
        <v>879.67</v>
      </c>
      <c r="I32" s="11">
        <v>0.4</v>
      </c>
      <c r="J32" s="7">
        <v>879.67</v>
      </c>
      <c r="K32" s="7">
        <v>879.67</v>
      </c>
      <c r="L32" s="7"/>
      <c r="M32" s="68"/>
      <c r="N32" s="68"/>
      <c r="O32" s="77" t="s">
        <v>71</v>
      </c>
      <c r="P32" s="5"/>
      <c r="Q32" s="7"/>
      <c r="R32" s="7"/>
      <c r="S32" s="7"/>
      <c r="T32" s="68"/>
      <c r="U32" s="68"/>
      <c r="V32" s="77"/>
      <c r="W32" s="5"/>
      <c r="X32" s="7"/>
      <c r="Y32" s="7"/>
      <c r="Z32" s="7"/>
      <c r="AA32" s="68"/>
      <c r="AB32" s="68"/>
      <c r="AC32" s="77"/>
    </row>
    <row r="33" spans="1:29" s="69" customFormat="1" ht="11.25">
      <c r="A33" s="10" t="s">
        <v>72</v>
      </c>
      <c r="B33" s="2" t="s">
        <v>73</v>
      </c>
      <c r="C33" s="127"/>
      <c r="D33" s="8">
        <v>2015</v>
      </c>
      <c r="E33" s="3">
        <v>2015</v>
      </c>
      <c r="F33" s="3" t="s">
        <v>35</v>
      </c>
      <c r="G33" s="5">
        <v>0.49</v>
      </c>
      <c r="H33" s="6">
        <v>1856.21</v>
      </c>
      <c r="I33" s="11"/>
      <c r="J33" s="7"/>
      <c r="K33" s="7"/>
      <c r="L33" s="7"/>
      <c r="M33" s="68"/>
      <c r="N33" s="68"/>
      <c r="O33" s="77"/>
      <c r="P33" s="5"/>
      <c r="Q33" s="7"/>
      <c r="R33" s="7"/>
      <c r="S33" s="7"/>
      <c r="T33" s="68"/>
      <c r="U33" s="68"/>
      <c r="V33" s="77"/>
      <c r="W33" s="5">
        <v>0.49</v>
      </c>
      <c r="X33" s="7">
        <f>Y33+Z33</f>
        <v>1856.21</v>
      </c>
      <c r="Y33" s="7">
        <v>1000.21</v>
      </c>
      <c r="Z33" s="7">
        <v>856</v>
      </c>
      <c r="AA33" s="68"/>
      <c r="AB33" s="68"/>
      <c r="AC33" s="77" t="s">
        <v>74</v>
      </c>
    </row>
    <row r="34" spans="1:29" s="69" customFormat="1" ht="11.25">
      <c r="A34" s="10" t="s">
        <v>75</v>
      </c>
      <c r="B34" s="2" t="s">
        <v>76</v>
      </c>
      <c r="C34" s="127"/>
      <c r="D34" s="8">
        <v>2015</v>
      </c>
      <c r="E34" s="3">
        <v>2015</v>
      </c>
      <c r="F34" s="3" t="s">
        <v>35</v>
      </c>
      <c r="G34" s="5">
        <v>0.345</v>
      </c>
      <c r="H34" s="6">
        <v>1155.39</v>
      </c>
      <c r="I34" s="11"/>
      <c r="J34" s="7"/>
      <c r="K34" s="7"/>
      <c r="L34" s="7"/>
      <c r="M34" s="68"/>
      <c r="N34" s="68"/>
      <c r="O34" s="77"/>
      <c r="P34" s="5"/>
      <c r="Q34" s="7"/>
      <c r="R34" s="7"/>
      <c r="S34" s="7"/>
      <c r="T34" s="68"/>
      <c r="U34" s="68"/>
      <c r="V34" s="77"/>
      <c r="W34" s="5">
        <v>0.345</v>
      </c>
      <c r="X34" s="7">
        <v>1155.39</v>
      </c>
      <c r="Y34" s="7">
        <v>1155.39</v>
      </c>
      <c r="Z34" s="7"/>
      <c r="AA34" s="68"/>
      <c r="AB34" s="68"/>
      <c r="AC34" s="77" t="s">
        <v>77</v>
      </c>
    </row>
    <row r="35" spans="1:29" s="69" customFormat="1" ht="11.25">
      <c r="A35" s="10" t="s">
        <v>78</v>
      </c>
      <c r="B35" s="2" t="s">
        <v>79</v>
      </c>
      <c r="C35" s="127"/>
      <c r="D35" s="8">
        <v>2015</v>
      </c>
      <c r="E35" s="3">
        <v>2015</v>
      </c>
      <c r="F35" s="3" t="s">
        <v>35</v>
      </c>
      <c r="G35" s="5">
        <v>0.31</v>
      </c>
      <c r="H35" s="6">
        <v>1114.3</v>
      </c>
      <c r="I35" s="11"/>
      <c r="J35" s="7"/>
      <c r="K35" s="7"/>
      <c r="L35" s="7"/>
      <c r="M35" s="68"/>
      <c r="N35" s="68"/>
      <c r="O35" s="77"/>
      <c r="P35" s="5"/>
      <c r="Q35" s="7"/>
      <c r="R35" s="7"/>
      <c r="S35" s="7"/>
      <c r="T35" s="68"/>
      <c r="U35" s="68"/>
      <c r="V35" s="77"/>
      <c r="W35" s="5">
        <v>0.31</v>
      </c>
      <c r="X35" s="7">
        <v>1114.3</v>
      </c>
      <c r="Y35" s="7">
        <v>1114.3</v>
      </c>
      <c r="Z35" s="7"/>
      <c r="AA35" s="68"/>
      <c r="AB35" s="68"/>
      <c r="AC35" s="77" t="s">
        <v>80</v>
      </c>
    </row>
    <row r="36" spans="1:29" s="69" customFormat="1" ht="11.25">
      <c r="A36" s="10" t="s">
        <v>81</v>
      </c>
      <c r="B36" s="2" t="s">
        <v>82</v>
      </c>
      <c r="C36" s="127"/>
      <c r="D36" s="8">
        <v>2015</v>
      </c>
      <c r="E36" s="3">
        <v>2015</v>
      </c>
      <c r="F36" s="3" t="s">
        <v>35</v>
      </c>
      <c r="G36" s="5">
        <v>0.195</v>
      </c>
      <c r="H36" s="6">
        <v>734.75</v>
      </c>
      <c r="I36" s="11"/>
      <c r="J36" s="7"/>
      <c r="K36" s="7"/>
      <c r="L36" s="7"/>
      <c r="M36" s="68"/>
      <c r="N36" s="68"/>
      <c r="O36" s="77"/>
      <c r="P36" s="5"/>
      <c r="Q36" s="7"/>
      <c r="R36" s="7"/>
      <c r="S36" s="7"/>
      <c r="T36" s="68"/>
      <c r="U36" s="68"/>
      <c r="V36" s="77"/>
      <c r="W36" s="5">
        <v>0.195</v>
      </c>
      <c r="X36" s="7">
        <v>734.75</v>
      </c>
      <c r="Y36" s="7">
        <v>734.75</v>
      </c>
      <c r="Z36" s="7"/>
      <c r="AA36" s="68"/>
      <c r="AB36" s="68"/>
      <c r="AC36" s="77" t="s">
        <v>83</v>
      </c>
    </row>
    <row r="37" spans="1:29" s="69" customFormat="1" ht="11.25">
      <c r="A37" s="10" t="s">
        <v>84</v>
      </c>
      <c r="B37" s="2" t="s">
        <v>85</v>
      </c>
      <c r="C37" s="127"/>
      <c r="D37" s="8">
        <v>2015</v>
      </c>
      <c r="E37" s="3">
        <v>2015</v>
      </c>
      <c r="F37" s="3" t="s">
        <v>49</v>
      </c>
      <c r="G37" s="5">
        <v>1</v>
      </c>
      <c r="H37" s="6">
        <v>1659.52</v>
      </c>
      <c r="I37" s="11"/>
      <c r="J37" s="7"/>
      <c r="K37" s="7"/>
      <c r="L37" s="7"/>
      <c r="M37" s="68"/>
      <c r="N37" s="68"/>
      <c r="O37" s="77"/>
      <c r="P37" s="5"/>
      <c r="Q37" s="7"/>
      <c r="R37" s="7"/>
      <c r="S37" s="7"/>
      <c r="T37" s="68"/>
      <c r="U37" s="68"/>
      <c r="V37" s="77"/>
      <c r="W37" s="5"/>
      <c r="X37" s="7">
        <v>1659.52</v>
      </c>
      <c r="Y37" s="7">
        <v>1659.52</v>
      </c>
      <c r="Z37" s="7"/>
      <c r="AA37" s="68"/>
      <c r="AB37" s="68"/>
      <c r="AC37" s="77" t="s">
        <v>86</v>
      </c>
    </row>
    <row r="38" spans="1:29" s="69" customFormat="1" ht="22.5">
      <c r="A38" s="10" t="s">
        <v>87</v>
      </c>
      <c r="B38" s="82" t="s">
        <v>88</v>
      </c>
      <c r="C38" s="127"/>
      <c r="D38" s="8">
        <v>2014</v>
      </c>
      <c r="E38" s="3">
        <v>2014</v>
      </c>
      <c r="F38" s="3" t="s">
        <v>49</v>
      </c>
      <c r="G38" s="15">
        <v>1</v>
      </c>
      <c r="H38" s="6">
        <v>15266.43</v>
      </c>
      <c r="I38" s="11"/>
      <c r="J38" s="7"/>
      <c r="K38" s="7"/>
      <c r="L38" s="7"/>
      <c r="M38" s="68"/>
      <c r="N38" s="68"/>
      <c r="O38" s="77"/>
      <c r="P38" s="15">
        <v>1</v>
      </c>
      <c r="Q38" s="7">
        <v>15266.43</v>
      </c>
      <c r="R38" s="7">
        <f>R39+R40+R41</f>
        <v>7587.759999999999</v>
      </c>
      <c r="S38" s="7">
        <f>S39+S40+S41</f>
        <v>7678.67</v>
      </c>
      <c r="T38" s="68"/>
      <c r="U38" s="68"/>
      <c r="V38" s="77" t="s">
        <v>89</v>
      </c>
      <c r="W38" s="15"/>
      <c r="X38" s="7">
        <f>X39+X40+X41</f>
        <v>0</v>
      </c>
      <c r="Y38" s="7">
        <f>Y39+Y40+Y41</f>
        <v>0</v>
      </c>
      <c r="Z38" s="7">
        <f>Z39+Z40+Z41</f>
        <v>0</v>
      </c>
      <c r="AA38" s="68"/>
      <c r="AB38" s="68"/>
      <c r="AC38" s="77"/>
    </row>
    <row r="39" spans="1:29" s="69" customFormat="1" ht="11.25">
      <c r="A39" s="80"/>
      <c r="B39" s="82" t="s">
        <v>90</v>
      </c>
      <c r="C39" s="127"/>
      <c r="D39" s="8">
        <v>2014</v>
      </c>
      <c r="E39" s="3">
        <v>2014</v>
      </c>
      <c r="F39" s="3" t="s">
        <v>91</v>
      </c>
      <c r="G39" s="15">
        <v>400</v>
      </c>
      <c r="H39" s="7">
        <v>9354.87</v>
      </c>
      <c r="I39" s="11"/>
      <c r="J39" s="7"/>
      <c r="K39" s="7"/>
      <c r="L39" s="7"/>
      <c r="M39" s="68"/>
      <c r="N39" s="68"/>
      <c r="O39" s="77"/>
      <c r="P39" s="15">
        <v>400</v>
      </c>
      <c r="Q39" s="7">
        <v>9354.87</v>
      </c>
      <c r="R39" s="7">
        <v>1676.2</v>
      </c>
      <c r="S39" s="7">
        <v>7678.67</v>
      </c>
      <c r="T39" s="68"/>
      <c r="U39" s="68"/>
      <c r="V39" s="77"/>
      <c r="W39" s="15"/>
      <c r="X39" s="7"/>
      <c r="Y39" s="7"/>
      <c r="Z39" s="7"/>
      <c r="AA39" s="68"/>
      <c r="AB39" s="68"/>
      <c r="AC39" s="77"/>
    </row>
    <row r="40" spans="1:29" s="69" customFormat="1" ht="11.25">
      <c r="A40" s="80"/>
      <c r="B40" s="2" t="s">
        <v>92</v>
      </c>
      <c r="C40" s="127"/>
      <c r="D40" s="8">
        <v>2014</v>
      </c>
      <c r="E40" s="3">
        <v>2014</v>
      </c>
      <c r="F40" s="3" t="s">
        <v>35</v>
      </c>
      <c r="G40" s="5">
        <v>1.72</v>
      </c>
      <c r="H40" s="7">
        <v>4910.19</v>
      </c>
      <c r="I40" s="11"/>
      <c r="J40" s="7"/>
      <c r="K40" s="7"/>
      <c r="L40" s="7"/>
      <c r="M40" s="68"/>
      <c r="N40" s="68"/>
      <c r="O40" s="77"/>
      <c r="P40" s="5">
        <v>1.72</v>
      </c>
      <c r="Q40" s="7">
        <v>4910.19</v>
      </c>
      <c r="R40" s="7">
        <v>4910.19</v>
      </c>
      <c r="S40" s="7"/>
      <c r="T40" s="68"/>
      <c r="U40" s="68"/>
      <c r="V40" s="77"/>
      <c r="W40" s="5"/>
      <c r="X40" s="7"/>
      <c r="Y40" s="7"/>
      <c r="Z40" s="7"/>
      <c r="AA40" s="68"/>
      <c r="AB40" s="68"/>
      <c r="AC40" s="77"/>
    </row>
    <row r="41" spans="1:29" s="69" customFormat="1" ht="12" thickBot="1">
      <c r="A41" s="83"/>
      <c r="B41" s="84" t="s">
        <v>93</v>
      </c>
      <c r="C41" s="127"/>
      <c r="D41" s="8">
        <v>2014</v>
      </c>
      <c r="E41" s="3">
        <v>2014</v>
      </c>
      <c r="F41" s="3" t="s">
        <v>35</v>
      </c>
      <c r="G41" s="5">
        <v>0.3</v>
      </c>
      <c r="H41" s="7">
        <v>1001.37</v>
      </c>
      <c r="I41" s="11"/>
      <c r="J41" s="7"/>
      <c r="K41" s="7"/>
      <c r="L41" s="7"/>
      <c r="M41" s="68"/>
      <c r="N41" s="68"/>
      <c r="O41" s="77"/>
      <c r="P41" s="5">
        <v>0.3</v>
      </c>
      <c r="Q41" s="7">
        <v>1001.37</v>
      </c>
      <c r="R41" s="7">
        <v>1001.37</v>
      </c>
      <c r="S41" s="7"/>
      <c r="T41" s="68"/>
      <c r="U41" s="68"/>
      <c r="V41" s="77"/>
      <c r="W41" s="5"/>
      <c r="X41" s="7"/>
      <c r="Y41" s="7"/>
      <c r="Z41" s="7"/>
      <c r="AA41" s="68"/>
      <c r="AB41" s="68"/>
      <c r="AC41" s="77"/>
    </row>
    <row r="42" spans="1:29" s="69" customFormat="1" ht="22.5">
      <c r="A42" s="85"/>
      <c r="B42" s="86" t="s">
        <v>119</v>
      </c>
      <c r="C42" s="127"/>
      <c r="D42" s="8">
        <v>2015</v>
      </c>
      <c r="E42" s="3">
        <v>2015</v>
      </c>
      <c r="F42" s="3" t="s">
        <v>49</v>
      </c>
      <c r="G42" s="5">
        <v>1</v>
      </c>
      <c r="H42" s="6">
        <v>2754.45</v>
      </c>
      <c r="I42" s="11"/>
      <c r="J42" s="7"/>
      <c r="K42" s="7"/>
      <c r="L42" s="7"/>
      <c r="M42" s="68"/>
      <c r="N42" s="68"/>
      <c r="O42" s="77"/>
      <c r="P42" s="5"/>
      <c r="Q42" s="7"/>
      <c r="R42" s="7"/>
      <c r="S42" s="7"/>
      <c r="T42" s="68"/>
      <c r="U42" s="68"/>
      <c r="V42" s="77"/>
      <c r="W42" s="5"/>
      <c r="X42" s="7">
        <v>2754.45</v>
      </c>
      <c r="Y42" s="7">
        <v>2754.45</v>
      </c>
      <c r="Z42" s="7"/>
      <c r="AA42" s="68"/>
      <c r="AB42" s="68"/>
      <c r="AC42" s="77" t="s">
        <v>94</v>
      </c>
    </row>
    <row r="43" spans="1:29" s="69" customFormat="1" ht="21.75" customHeight="1">
      <c r="A43" s="80" t="s">
        <v>95</v>
      </c>
      <c r="B43" s="87" t="s">
        <v>96</v>
      </c>
      <c r="C43" s="127"/>
      <c r="D43" s="88">
        <v>2013</v>
      </c>
      <c r="E43" s="57">
        <v>2015</v>
      </c>
      <c r="F43" s="57" t="s">
        <v>97</v>
      </c>
      <c r="G43" s="89">
        <f>SUM(G44:G50)</f>
        <v>8</v>
      </c>
      <c r="H43" s="20">
        <f>J43+Q43+X43</f>
        <v>15843.49</v>
      </c>
      <c r="I43" s="90">
        <v>3</v>
      </c>
      <c r="J43" s="16">
        <f>J44+J45+J46</f>
        <v>354.55</v>
      </c>
      <c r="K43" s="16">
        <f>K44+K45+K46</f>
        <v>354.55</v>
      </c>
      <c r="L43" s="16"/>
      <c r="M43" s="68"/>
      <c r="N43" s="68"/>
      <c r="O43" s="77"/>
      <c r="P43" s="57">
        <v>0</v>
      </c>
      <c r="Q43" s="16">
        <v>0</v>
      </c>
      <c r="R43" s="16">
        <v>0</v>
      </c>
      <c r="S43" s="16"/>
      <c r="T43" s="68"/>
      <c r="U43" s="68"/>
      <c r="V43" s="77"/>
      <c r="W43" s="16">
        <f>W44+W45+W46+W47+W48+W50</f>
        <v>0</v>
      </c>
      <c r="X43" s="16">
        <f>X44+X45+X46+X47+X48+X50+X49</f>
        <v>15488.94</v>
      </c>
      <c r="Y43" s="16">
        <f>Y44+Y45+Y46+Y47+Y48+Y50+Y49</f>
        <v>15188.94</v>
      </c>
      <c r="Z43" s="16">
        <f>Z44+Z45+Z46+Z47+Z48+Z50+Z49</f>
        <v>300</v>
      </c>
      <c r="AA43" s="68"/>
      <c r="AB43" s="68"/>
      <c r="AC43" s="77"/>
    </row>
    <row r="44" spans="1:29" s="69" customFormat="1" ht="23.25" customHeight="1">
      <c r="A44" s="10" t="s">
        <v>98</v>
      </c>
      <c r="B44" s="2" t="s">
        <v>122</v>
      </c>
      <c r="C44" s="91"/>
      <c r="D44" s="3">
        <v>2013</v>
      </c>
      <c r="E44" s="3">
        <v>2013</v>
      </c>
      <c r="F44" s="3" t="s">
        <v>49</v>
      </c>
      <c r="G44" s="3">
        <v>1</v>
      </c>
      <c r="H44" s="12">
        <v>97.23</v>
      </c>
      <c r="I44" s="8">
        <v>1</v>
      </c>
      <c r="J44" s="12">
        <v>97.23</v>
      </c>
      <c r="K44" s="12">
        <v>97.23</v>
      </c>
      <c r="L44" s="7"/>
      <c r="M44" s="68"/>
      <c r="N44" s="68"/>
      <c r="O44" s="77" t="s">
        <v>99</v>
      </c>
      <c r="P44" s="16"/>
      <c r="Q44" s="16"/>
      <c r="R44" s="16"/>
      <c r="S44" s="16"/>
      <c r="T44" s="68"/>
      <c r="U44" s="68"/>
      <c r="V44" s="77"/>
      <c r="W44" s="16"/>
      <c r="X44" s="16"/>
      <c r="Y44" s="16"/>
      <c r="Z44" s="16"/>
      <c r="AA44" s="68"/>
      <c r="AB44" s="68"/>
      <c r="AC44" s="77"/>
    </row>
    <row r="45" spans="1:29" s="69" customFormat="1" ht="23.25" customHeight="1">
      <c r="A45" s="10" t="s">
        <v>100</v>
      </c>
      <c r="B45" s="2" t="s">
        <v>2</v>
      </c>
      <c r="C45" s="91"/>
      <c r="D45" s="3">
        <v>2013</v>
      </c>
      <c r="E45" s="3">
        <v>2013</v>
      </c>
      <c r="F45" s="3" t="s">
        <v>49</v>
      </c>
      <c r="G45" s="3">
        <v>1</v>
      </c>
      <c r="H45" s="7">
        <v>95.52</v>
      </c>
      <c r="I45" s="8">
        <v>1</v>
      </c>
      <c r="J45" s="7">
        <v>95.52</v>
      </c>
      <c r="K45" s="7">
        <v>95.52</v>
      </c>
      <c r="L45" s="7"/>
      <c r="M45" s="68"/>
      <c r="N45" s="68"/>
      <c r="O45" s="77" t="s">
        <v>101</v>
      </c>
      <c r="P45" s="16"/>
      <c r="Q45" s="16"/>
      <c r="R45" s="16"/>
      <c r="S45" s="16"/>
      <c r="T45" s="68"/>
      <c r="U45" s="68"/>
      <c r="V45" s="77"/>
      <c r="W45" s="16"/>
      <c r="X45" s="16"/>
      <c r="Y45" s="16"/>
      <c r="Z45" s="16"/>
      <c r="AA45" s="68"/>
      <c r="AB45" s="68"/>
      <c r="AC45" s="77"/>
    </row>
    <row r="46" spans="1:29" s="69" customFormat="1" ht="23.25" customHeight="1">
      <c r="A46" s="10" t="s">
        <v>102</v>
      </c>
      <c r="B46" s="4" t="s">
        <v>3</v>
      </c>
      <c r="C46" s="91"/>
      <c r="D46" s="3">
        <v>2013</v>
      </c>
      <c r="E46" s="3">
        <v>2013</v>
      </c>
      <c r="F46" s="3" t="s">
        <v>49</v>
      </c>
      <c r="G46" s="3">
        <v>1</v>
      </c>
      <c r="H46" s="7">
        <v>161.8</v>
      </c>
      <c r="I46" s="3">
        <v>1</v>
      </c>
      <c r="J46" s="7">
        <v>161.8</v>
      </c>
      <c r="K46" s="7">
        <v>161.8</v>
      </c>
      <c r="L46" s="7"/>
      <c r="M46" s="68"/>
      <c r="N46" s="68"/>
      <c r="O46" s="77" t="s">
        <v>103</v>
      </c>
      <c r="P46" s="16"/>
      <c r="Q46" s="16"/>
      <c r="R46" s="16"/>
      <c r="S46" s="16"/>
      <c r="T46" s="68"/>
      <c r="U46" s="68"/>
      <c r="V46" s="77"/>
      <c r="W46" s="16"/>
      <c r="X46" s="16"/>
      <c r="Y46" s="16"/>
      <c r="Z46" s="16"/>
      <c r="AA46" s="68"/>
      <c r="AB46" s="68"/>
      <c r="AC46" s="77"/>
    </row>
    <row r="47" spans="1:29" s="69" customFormat="1" ht="23.25" customHeight="1">
      <c r="A47" s="10" t="s">
        <v>104</v>
      </c>
      <c r="B47" s="4" t="s">
        <v>105</v>
      </c>
      <c r="C47" s="91"/>
      <c r="D47" s="3">
        <v>2015</v>
      </c>
      <c r="E47" s="3">
        <v>2015</v>
      </c>
      <c r="F47" s="3" t="s">
        <v>49</v>
      </c>
      <c r="G47" s="3">
        <v>2</v>
      </c>
      <c r="H47" s="7">
        <v>1496.36</v>
      </c>
      <c r="I47" s="8"/>
      <c r="J47" s="7"/>
      <c r="K47" s="7"/>
      <c r="L47" s="7"/>
      <c r="M47" s="68"/>
      <c r="N47" s="68"/>
      <c r="O47" s="77"/>
      <c r="P47" s="16"/>
      <c r="Q47" s="16"/>
      <c r="R47" s="16"/>
      <c r="S47" s="16"/>
      <c r="T47" s="68"/>
      <c r="U47" s="68"/>
      <c r="V47" s="77"/>
      <c r="W47" s="16"/>
      <c r="X47" s="7">
        <v>1496.36</v>
      </c>
      <c r="Y47" s="7">
        <v>1196.36</v>
      </c>
      <c r="Z47" s="7">
        <v>300</v>
      </c>
      <c r="AA47" s="68"/>
      <c r="AB47" s="68"/>
      <c r="AC47" s="77" t="s">
        <v>106</v>
      </c>
    </row>
    <row r="48" spans="1:29" s="69" customFormat="1" ht="23.25" customHeight="1">
      <c r="A48" s="10" t="s">
        <v>107</v>
      </c>
      <c r="B48" s="4" t="s">
        <v>4</v>
      </c>
      <c r="C48" s="91"/>
      <c r="D48" s="3">
        <v>2015</v>
      </c>
      <c r="E48" s="3">
        <v>2015</v>
      </c>
      <c r="F48" s="3" t="s">
        <v>49</v>
      </c>
      <c r="G48" s="3">
        <v>1</v>
      </c>
      <c r="H48" s="7">
        <v>8414.57</v>
      </c>
      <c r="I48" s="8"/>
      <c r="J48" s="7"/>
      <c r="K48" s="7"/>
      <c r="L48" s="7"/>
      <c r="M48" s="68"/>
      <c r="N48" s="68"/>
      <c r="O48" s="77"/>
      <c r="P48" s="16"/>
      <c r="Q48" s="16"/>
      <c r="R48" s="16"/>
      <c r="S48" s="16"/>
      <c r="T48" s="68"/>
      <c r="U48" s="68"/>
      <c r="V48" s="77"/>
      <c r="W48" s="16"/>
      <c r="X48" s="7">
        <v>8414.57</v>
      </c>
      <c r="Y48" s="7">
        <v>8414.57</v>
      </c>
      <c r="Z48" s="16"/>
      <c r="AA48" s="68"/>
      <c r="AB48" s="68"/>
      <c r="AC48" s="77" t="s">
        <v>108</v>
      </c>
    </row>
    <row r="49" spans="1:29" s="69" customFormat="1" ht="23.25" customHeight="1">
      <c r="A49" s="10" t="s">
        <v>109</v>
      </c>
      <c r="B49" s="4" t="s">
        <v>10</v>
      </c>
      <c r="C49" s="91"/>
      <c r="D49" s="3">
        <v>2015</v>
      </c>
      <c r="E49" s="3">
        <v>2015</v>
      </c>
      <c r="F49" s="3" t="s">
        <v>49</v>
      </c>
      <c r="G49" s="3">
        <v>1</v>
      </c>
      <c r="H49" s="7">
        <v>2698.35</v>
      </c>
      <c r="I49" s="8"/>
      <c r="J49" s="7"/>
      <c r="K49" s="7"/>
      <c r="L49" s="7"/>
      <c r="M49" s="68"/>
      <c r="N49" s="68"/>
      <c r="O49" s="77"/>
      <c r="P49" s="16"/>
      <c r="Q49" s="16"/>
      <c r="R49" s="16"/>
      <c r="S49" s="16"/>
      <c r="T49" s="68"/>
      <c r="U49" s="68"/>
      <c r="V49" s="77"/>
      <c r="W49" s="16"/>
      <c r="X49" s="7">
        <v>2698.35</v>
      </c>
      <c r="Y49" s="7">
        <v>2698.35</v>
      </c>
      <c r="Z49" s="16"/>
      <c r="AA49" s="68"/>
      <c r="AB49" s="68"/>
      <c r="AC49" s="77" t="s">
        <v>110</v>
      </c>
    </row>
    <row r="50" spans="1:29" s="69" customFormat="1" ht="23.25" customHeight="1">
      <c r="A50" s="10" t="s">
        <v>111</v>
      </c>
      <c r="B50" s="4" t="s">
        <v>112</v>
      </c>
      <c r="C50" s="91"/>
      <c r="D50" s="3">
        <v>2015</v>
      </c>
      <c r="E50" s="3">
        <v>2015</v>
      </c>
      <c r="F50" s="3" t="s">
        <v>49</v>
      </c>
      <c r="G50" s="3">
        <v>1</v>
      </c>
      <c r="H50" s="7">
        <v>2879.66</v>
      </c>
      <c r="I50" s="3"/>
      <c r="J50" s="7"/>
      <c r="K50" s="7"/>
      <c r="L50" s="7"/>
      <c r="M50" s="68"/>
      <c r="N50" s="68"/>
      <c r="O50" s="77"/>
      <c r="P50" s="16"/>
      <c r="Q50" s="16"/>
      <c r="R50" s="16"/>
      <c r="S50" s="16"/>
      <c r="T50" s="68"/>
      <c r="U50" s="68"/>
      <c r="V50" s="77"/>
      <c r="W50" s="16"/>
      <c r="X50" s="7">
        <v>2879.66</v>
      </c>
      <c r="Y50" s="7">
        <v>2879.66</v>
      </c>
      <c r="Z50" s="16"/>
      <c r="AA50" s="68"/>
      <c r="AB50" s="68"/>
      <c r="AC50" s="77" t="s">
        <v>113</v>
      </c>
    </row>
    <row r="51" spans="1:29" s="69" customFormat="1" ht="23.25" customHeight="1">
      <c r="A51" s="92"/>
      <c r="B51" s="93"/>
      <c r="C51" s="94"/>
      <c r="D51" s="95"/>
      <c r="E51" s="95"/>
      <c r="F51" s="95"/>
      <c r="G51" s="95"/>
      <c r="H51" s="96"/>
      <c r="I51" s="95"/>
      <c r="J51" s="96"/>
      <c r="K51" s="96"/>
      <c r="L51" s="96"/>
      <c r="M51" s="97"/>
      <c r="N51" s="97"/>
      <c r="O51" s="95"/>
      <c r="P51" s="98"/>
      <c r="Q51" s="98"/>
      <c r="R51" s="98"/>
      <c r="S51" s="98"/>
      <c r="T51" s="97"/>
      <c r="U51" s="97"/>
      <c r="V51" s="95"/>
      <c r="W51" s="98"/>
      <c r="X51" s="98"/>
      <c r="Y51" s="98"/>
      <c r="Z51" s="98"/>
      <c r="AA51" s="97"/>
      <c r="AB51" s="97"/>
      <c r="AC51" s="95"/>
    </row>
    <row r="52" spans="1:24" ht="12.75">
      <c r="A52" s="99"/>
      <c r="B52" s="69"/>
      <c r="C52" s="69"/>
      <c r="D52" s="69"/>
      <c r="E52" s="69"/>
      <c r="F52" s="69"/>
      <c r="G52" s="69"/>
      <c r="H52" s="100"/>
      <c r="I52" s="69"/>
      <c r="J52" s="108">
        <f>J21+J22+J27+J28+J29+J30+J31+J32+J44+J45+J46+J18</f>
        <v>34368.67</v>
      </c>
      <c r="K52" s="109"/>
      <c r="L52" s="109"/>
      <c r="M52" s="109"/>
      <c r="N52" s="109"/>
      <c r="O52" s="110"/>
      <c r="P52" s="111"/>
      <c r="Q52" s="112">
        <f>Q38+Q17</f>
        <v>36568.270000000004</v>
      </c>
      <c r="R52" s="111"/>
      <c r="S52" s="111"/>
      <c r="T52" s="111"/>
      <c r="U52" s="111"/>
      <c r="V52" s="111"/>
      <c r="W52" s="111"/>
      <c r="X52" s="112">
        <f>X50+X49+X48+X47+X42+X37+X36+X35+X34+X33+X25+X24+X23+X20</f>
        <v>38945.21</v>
      </c>
    </row>
    <row r="53" spans="1:15" ht="12.75">
      <c r="A53" s="99"/>
      <c r="B53" s="69"/>
      <c r="C53" s="69"/>
      <c r="D53" s="69"/>
      <c r="E53" s="69"/>
      <c r="F53" s="69"/>
      <c r="G53" s="69"/>
      <c r="H53" s="100"/>
      <c r="I53" s="69"/>
      <c r="J53" s="69"/>
      <c r="K53" s="69"/>
      <c r="L53" s="69"/>
      <c r="M53" s="69"/>
      <c r="N53" s="69"/>
      <c r="O53" s="69"/>
    </row>
    <row r="54" spans="1:15" ht="12.75">
      <c r="A54" s="99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69"/>
      <c r="O54" s="97"/>
    </row>
    <row r="55" spans="1:15" ht="12.75">
      <c r="A55" s="99"/>
      <c r="B55" s="69"/>
      <c r="C55" s="69"/>
      <c r="D55" s="69"/>
      <c r="E55" s="69"/>
      <c r="F55" s="69"/>
      <c r="G55" s="69"/>
      <c r="H55" s="100"/>
      <c r="I55" s="69"/>
      <c r="J55" s="69"/>
      <c r="K55" s="69"/>
      <c r="L55" s="69"/>
      <c r="M55" s="69"/>
      <c r="N55" s="69"/>
      <c r="O55" s="69"/>
    </row>
    <row r="60" ht="12.75">
      <c r="B60" s="25" t="s">
        <v>114</v>
      </c>
    </row>
    <row r="64" spans="1:15" ht="12.75">
      <c r="A64" s="102"/>
      <c r="B64" s="103"/>
      <c r="C64" s="103"/>
      <c r="D64" s="103"/>
      <c r="E64" s="103"/>
      <c r="F64" s="103"/>
      <c r="G64" s="103"/>
      <c r="H64" s="104"/>
      <c r="I64" s="103"/>
      <c r="J64" s="105"/>
      <c r="K64" s="103"/>
      <c r="L64" s="103"/>
      <c r="M64" s="103"/>
      <c r="N64" s="103"/>
      <c r="O64" s="103"/>
    </row>
  </sheetData>
  <sheetProtection/>
  <mergeCells count="44">
    <mergeCell ref="B2:H2"/>
    <mergeCell ref="L2:O6"/>
    <mergeCell ref="V2:Y2"/>
    <mergeCell ref="B3:H3"/>
    <mergeCell ref="V3:AC3"/>
    <mergeCell ref="B4:H4"/>
    <mergeCell ref="Z4:AC4"/>
    <mergeCell ref="A7:AC7"/>
    <mergeCell ref="A9:A13"/>
    <mergeCell ref="B9:B13"/>
    <mergeCell ref="C9:C13"/>
    <mergeCell ref="D9:E10"/>
    <mergeCell ref="F9:G10"/>
    <mergeCell ref="H9:H13"/>
    <mergeCell ref="I9:N9"/>
    <mergeCell ref="O9:O13"/>
    <mergeCell ref="P9:U9"/>
    <mergeCell ref="W9:AB9"/>
    <mergeCell ref="AC9:AC13"/>
    <mergeCell ref="I10:I13"/>
    <mergeCell ref="J10:J13"/>
    <mergeCell ref="K10:N10"/>
    <mergeCell ref="P10:P13"/>
    <mergeCell ref="Q10:Q13"/>
    <mergeCell ref="R10:U10"/>
    <mergeCell ref="W10:W13"/>
    <mergeCell ref="M11:M13"/>
    <mergeCell ref="N11:N13"/>
    <mergeCell ref="R11:S12"/>
    <mergeCell ref="V9:V13"/>
    <mergeCell ref="E11:E13"/>
    <mergeCell ref="F11:F13"/>
    <mergeCell ref="G11:G13"/>
    <mergeCell ref="K11:L12"/>
    <mergeCell ref="AB11:AB13"/>
    <mergeCell ref="C17:C43"/>
    <mergeCell ref="B54:M54"/>
    <mergeCell ref="T11:T13"/>
    <mergeCell ref="U11:U13"/>
    <mergeCell ref="Y11:Z12"/>
    <mergeCell ref="AA11:AA13"/>
    <mergeCell ref="X10:X13"/>
    <mergeCell ref="Y10:AB10"/>
    <mergeCell ref="D11:D13"/>
  </mergeCells>
  <printOptions/>
  <pageMargins left="0.2" right="0.2" top="0.55" bottom="0.5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Сергей</cp:lastModifiedBy>
  <cp:lastPrinted>2012-11-29T04:13:53Z</cp:lastPrinted>
  <dcterms:created xsi:type="dcterms:W3CDTF">2010-04-19T05:25:24Z</dcterms:created>
  <dcterms:modified xsi:type="dcterms:W3CDTF">2013-03-12T11:40:15Z</dcterms:modified>
  <cp:category/>
  <cp:version/>
  <cp:contentType/>
  <cp:contentStatus/>
</cp:coreProperties>
</file>